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20" windowWidth="15216" windowHeight="8148" activeTab="1"/>
  </bookViews>
  <sheets>
    <sheet name="Hinweise" sheetId="1" r:id="rId1"/>
    <sheet name="Monat" sheetId="2" r:id="rId2"/>
  </sheets>
  <definedNames/>
  <calcPr fullCalcOnLoad="1" fullPrecision="0"/>
</workbook>
</file>

<file path=xl/sharedStrings.xml><?xml version="1.0" encoding="utf-8"?>
<sst xmlns="http://schemas.openxmlformats.org/spreadsheetml/2006/main" count="123" uniqueCount="99">
  <si>
    <t>Datum</t>
  </si>
  <si>
    <t>Beginn</t>
  </si>
  <si>
    <t>tatsächl.
Ende</t>
  </si>
  <si>
    <t>frühestes
Ende</t>
  </si>
  <si>
    <t>berechn.
Ende</t>
  </si>
  <si>
    <t>Ende vor
2. Pause</t>
  </si>
  <si>
    <t>spät.
Ende</t>
  </si>
  <si>
    <t>Dauer
Pause</t>
  </si>
  <si>
    <t>Regel-
dienst-
zeit</t>
  </si>
  <si>
    <t>tatsächl.
Zeit</t>
  </si>
  <si>
    <t>Gesamt</t>
  </si>
  <si>
    <t>Zeit</t>
  </si>
  <si>
    <t>Zeit
gerundet</t>
  </si>
  <si>
    <t>Zeit-Zahl</t>
  </si>
  <si>
    <t>Pause</t>
  </si>
  <si>
    <t>Vorgaben</t>
  </si>
  <si>
    <t>Wochenarbeitszeit:</t>
  </si>
  <si>
    <t>Stunden</t>
  </si>
  <si>
    <t>Regelarbeitszeit:</t>
  </si>
  <si>
    <t>Mo - Do</t>
  </si>
  <si>
    <t>7:00</t>
  </si>
  <si>
    <t>bis</t>
  </si>
  <si>
    <t>=</t>
  </si>
  <si>
    <t>Fr</t>
  </si>
  <si>
    <t>14:30</t>
  </si>
  <si>
    <t>Kernarbeitszeit:</t>
  </si>
  <si>
    <t>9:00</t>
  </si>
  <si>
    <t>12:00</t>
  </si>
  <si>
    <t>Gleitzeit:</t>
  </si>
  <si>
    <t>6:00</t>
  </si>
  <si>
    <t>20:00</t>
  </si>
  <si>
    <t>maximale Arbeitszeit pro Tag:</t>
  </si>
  <si>
    <t>Mo - Fr</t>
  </si>
  <si>
    <t>zzgl.</t>
  </si>
  <si>
    <t>0:45</t>
  </si>
  <si>
    <t>maximaler Übertrag am 31.12.:</t>
  </si>
  <si>
    <t>Plusstunden:</t>
  </si>
  <si>
    <t>40:00</t>
  </si>
  <si>
    <t>Minusstunden:</t>
  </si>
  <si>
    <t>Eingaben:</t>
  </si>
  <si>
    <t>Vorgaben:</t>
  </si>
  <si>
    <t>Mit den Vorgaben werden die Berechnungswerte für das individuelle</t>
  </si>
  <si>
    <t>Rechengenauigkeit:</t>
  </si>
  <si>
    <t>Gelegentlich wird durch Rundungsfehler in der Spalte "Gesamt"</t>
  </si>
  <si>
    <t>1 Minute zuviel oder zuwenig berechnet und angezeigt.</t>
  </si>
  <si>
    <t>Übertrag festlegen:</t>
  </si>
  <si>
    <t>H = Stunde / M = Minute / S = Sekunde</t>
  </si>
  <si>
    <t>Datum festlegen:</t>
  </si>
  <si>
    <t>H = Stunde / M = Minute</t>
  </si>
  <si>
    <t>Bei halben Tagen die tatsächliche Anwesenheitszeit eintragen</t>
  </si>
  <si>
    <r>
      <t>Plus /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Minus</t>
    </r>
  </si>
  <si>
    <r>
      <t xml:space="preserve">Eingabe von Minusstunden im Format: </t>
    </r>
    <r>
      <rPr>
        <b/>
        <sz val="10"/>
        <rFont val="Arial"/>
        <family val="2"/>
      </rPr>
      <t>-"HH:MM:SS"</t>
    </r>
  </si>
  <si>
    <r>
      <t>Beginn</t>
    </r>
    <r>
      <rPr>
        <sz val="10"/>
        <rFont val="Arial"/>
        <family val="2"/>
      </rPr>
      <t xml:space="preserve"> im Format </t>
    </r>
    <r>
      <rPr>
        <b/>
        <sz val="10"/>
        <rFont val="Arial"/>
        <family val="2"/>
      </rPr>
      <t>HH:MM</t>
    </r>
    <r>
      <rPr>
        <sz val="10"/>
        <rFont val="Arial"/>
        <family val="2"/>
      </rPr>
      <t xml:space="preserve"> eintragen und</t>
    </r>
  </si>
  <si>
    <r>
      <t>tatsächl. Ende</t>
    </r>
    <r>
      <rPr>
        <sz val="10"/>
        <rFont val="Arial"/>
        <family val="2"/>
      </rPr>
      <t xml:space="preserve"> im gleichen Format </t>
    </r>
    <r>
      <rPr>
        <b/>
        <sz val="10"/>
        <rFont val="Arial"/>
        <family val="2"/>
      </rPr>
      <t>HH:MM</t>
    </r>
    <r>
      <rPr>
        <sz val="10"/>
        <rFont val="Arial"/>
        <family val="2"/>
      </rPr>
      <t xml:space="preserve"> eingeben</t>
    </r>
  </si>
  <si>
    <r>
      <t xml:space="preserve">Bei </t>
    </r>
    <r>
      <rPr>
        <b/>
        <sz val="10"/>
        <rFont val="Arial"/>
        <family val="2"/>
      </rPr>
      <t>Beginn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tatsächl. Ende</t>
    </r>
    <r>
      <rPr>
        <sz val="10"/>
        <rFont val="Arial"/>
        <family val="2"/>
      </rPr>
      <t xml:space="preserve"> die Regelarbeitszeit eintragen</t>
    </r>
  </si>
  <si>
    <r>
      <t>oder</t>
    </r>
    <r>
      <rPr>
        <sz val="10"/>
        <rFont val="Arial"/>
        <family val="2"/>
      </rPr>
      <t xml:space="preserve"> die Zeile gänzlich frei lassen.</t>
    </r>
  </si>
  <si>
    <r>
      <t xml:space="preserve">Bei ganzen Tagen als </t>
    </r>
    <r>
      <rPr>
        <b/>
        <sz val="10"/>
        <rFont val="Arial"/>
        <family val="2"/>
      </rPr>
      <t>Beginn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tatsächl. Ende</t>
    </r>
    <r>
      <rPr>
        <sz val="10"/>
        <rFont val="Arial"/>
        <family val="2"/>
      </rPr>
      <t xml:space="preserve"> 6:00 eintragen</t>
    </r>
  </si>
  <si>
    <t xml:space="preserve">  (ohne 0:30 Pause)</t>
  </si>
  <si>
    <t>Dienstmaß / Arbeitsmaß bestimmt. Damit kann die Tabelle auch an</t>
  </si>
  <si>
    <t>Teilzeitbeschäftigung und andere Wochenarbeitszeiten angepasst werden.</t>
  </si>
  <si>
    <r>
      <t>WICHTIG:</t>
    </r>
    <r>
      <rPr>
        <sz val="10"/>
        <rFont val="Arial"/>
        <family val="0"/>
      </rPr>
      <t xml:space="preserve"> Alle Felder der Vorgaben müssen Angaben enthalten!</t>
    </r>
  </si>
  <si>
    <t>1. Pause:</t>
  </si>
  <si>
    <t>2. Pause:</t>
  </si>
  <si>
    <t>nach</t>
  </si>
  <si>
    <t>Pausenzeiten:</t>
  </si>
  <si>
    <t>Die Dauer der Pausen wird sukzessive berechnet. Beginnend nach 6:00 Stunden</t>
  </si>
  <si>
    <t>Dienst / Arbeit wird die Pausenzeit minutenweise abgerechnet und erst nach</t>
  </si>
  <si>
    <t>Voraussetzungen:</t>
  </si>
  <si>
    <t>Die Datumswerte müssen auf "1904" eingestellt sein und automatische Berechnung</t>
  </si>
  <si>
    <t>muß aktiviert sein. Beides ist im Menü unter Extras/Optionen/Berechnung zu finden.</t>
  </si>
  <si>
    <t>Krankheit :</t>
  </si>
  <si>
    <t>Feiertage :</t>
  </si>
  <si>
    <t>Arbeitszeit :</t>
  </si>
  <si>
    <t>Das Datum des Monatsbeginns wird über die Auswahlbox am 1. Tag</t>
  </si>
  <si>
    <t>Stunden Dienst / Arbeit</t>
  </si>
  <si>
    <t>6:30 Stunden ist die volle Pausenzeit von 30 Minuten berücksichtigt. Wie vom</t>
  </si>
  <si>
    <t>Arbeitszeitgesetz vorgeschrieben wird nach 9:30 Stunden die zweite Pause</t>
  </si>
  <si>
    <t>wieder schrittweise abgerechnet.</t>
  </si>
  <si>
    <t>Dienstausgleich :</t>
  </si>
  <si>
    <r>
      <t xml:space="preserve">Eingabe von Plusstunden oder plus/minus 0 im Format: </t>
    </r>
    <r>
      <rPr>
        <b/>
        <sz val="10"/>
        <rFont val="Arial"/>
        <family val="2"/>
      </rPr>
      <t>HH:MM:SS</t>
    </r>
  </si>
  <si>
    <t>des Monats ausgewählt. Alle anderen Tage generieren sich automatisch.</t>
  </si>
  <si>
    <t>Wochen-
tag</t>
  </si>
  <si>
    <t xml:space="preserve">     Übertrag :</t>
  </si>
  <si>
    <t>tats. Zeit
als Zahl</t>
  </si>
  <si>
    <t>6:01 -
6:08</t>
  </si>
  <si>
    <t>6:09 -
6:16</t>
  </si>
  <si>
    <t>6:17 -
6:24</t>
  </si>
  <si>
    <t>6:25 -
6:30</t>
  </si>
  <si>
    <t>9:31 -
9:37</t>
  </si>
  <si>
    <t>9:38 -
9:44</t>
  </si>
  <si>
    <t>Start-
Datum</t>
  </si>
  <si>
    <t>minimale Arbeitszeit pro Tag:</t>
  </si>
  <si>
    <t>0:00</t>
  </si>
  <si>
    <r>
      <t>Erfassung der Vorgaben in den unterstrichelten (.......) Zellen im Format</t>
    </r>
    <r>
      <rPr>
        <b/>
        <sz val="9"/>
        <color indexed="12"/>
        <rFont val="Arial"/>
        <family val="2"/>
      </rPr>
      <t xml:space="preserve"> HH:MM </t>
    </r>
    <r>
      <rPr>
        <sz val="9"/>
        <color indexed="12"/>
        <rFont val="Arial"/>
        <family val="2"/>
      </rPr>
      <t>(H = Stunde / M = Minute)</t>
    </r>
  </si>
  <si>
    <t>Hinweise zur Datei "arbeitszeit.xls"</t>
  </si>
  <si>
    <t>Eintragungen im Arbeitsblatt "Monat" sind nur in den weißen Zellen möglich.</t>
  </si>
  <si>
    <t>Die Vorgaben können in den unterstrichelten (.....) Zellen eingetragen werden.</t>
  </si>
  <si>
    <t xml:space="preserve">  (Berechnet aus den Angaben zur Regelarbeitszeit)</t>
  </si>
  <si>
    <t>Stand: 07.12.2013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</si>
</sst>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"/>
    <numFmt numFmtId="166" formatCode="0.000000000000000000000000000000"/>
    <numFmt numFmtId="167" formatCode="0.0000"/>
    <numFmt numFmtId="168" formatCode="0.000000"/>
    <numFmt numFmtId="169" formatCode="h"/>
    <numFmt numFmtId="170" formatCode="[$-407]dddd\,\ d\.\ mmmm\ yyyy"/>
    <numFmt numFmtId="171" formatCode="d/m/yy;@"/>
    <numFmt numFmtId="172" formatCode="mmm\ yyyy"/>
    <numFmt numFmtId="173" formatCode="h:mm;@"/>
    <numFmt numFmtId="174" formatCode="dd/mm/yy;@"/>
    <numFmt numFmtId="175" formatCode="0.000000000"/>
    <numFmt numFmtId="176" formatCode="[h]:mm"/>
  </numFmts>
  <fonts count="64">
    <font>
      <sz val="10"/>
      <name val="Arial"/>
      <family val="0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9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20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8"/>
      <color indexed="12"/>
      <name val="Arial"/>
      <family val="2"/>
    </font>
    <font>
      <sz val="3"/>
      <color indexed="10"/>
      <name val="Arial"/>
      <family val="2"/>
    </font>
    <font>
      <sz val="3"/>
      <name val="Arial"/>
      <family val="2"/>
    </font>
    <font>
      <sz val="9"/>
      <name val="Arial"/>
      <family val="2"/>
    </font>
    <font>
      <b/>
      <sz val="8"/>
      <color indexed="61"/>
      <name val="Arial"/>
      <family val="2"/>
    </font>
    <font>
      <sz val="8"/>
      <color indexed="2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6">
    <xf numFmtId="0" fontId="0" fillId="0" borderId="0" xfId="0" applyAlignment="1">
      <alignment/>
    </xf>
    <xf numFmtId="17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171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20" fontId="2" fillId="0" borderId="1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71" fontId="17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171" fontId="0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174" fontId="0" fillId="0" borderId="0" xfId="0" applyNumberFormat="1" applyFont="1" applyAlignment="1">
      <alignment horizontal="center"/>
    </xf>
    <xf numFmtId="167" fontId="11" fillId="0" borderId="0" xfId="0" applyNumberFormat="1" applyFont="1" applyFill="1" applyBorder="1" applyAlignment="1" applyProtection="1">
      <alignment/>
      <protection hidden="1"/>
    </xf>
    <xf numFmtId="171" fontId="5" fillId="34" borderId="10" xfId="0" applyNumberFormat="1" applyFont="1" applyFill="1" applyBorder="1" applyAlignment="1" applyProtection="1">
      <alignment horizontal="left" vertical="center"/>
      <protection/>
    </xf>
    <xf numFmtId="171" fontId="0" fillId="0" borderId="10" xfId="0" applyNumberFormat="1" applyFont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left" vertical="center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8" fillId="35" borderId="10" xfId="0" applyNumberFormat="1" applyFont="1" applyFill="1" applyBorder="1" applyAlignment="1" applyProtection="1">
      <alignment horizontal="center" vertical="center"/>
      <protection hidden="1"/>
    </xf>
    <xf numFmtId="164" fontId="9" fillId="35" borderId="10" xfId="0" applyNumberFormat="1" applyFont="1" applyFill="1" applyBorder="1" applyAlignment="1" applyProtection="1">
      <alignment horizontal="center" vertical="center"/>
      <protection hidden="1"/>
    </xf>
    <xf numFmtId="164" fontId="10" fillId="35" borderId="10" xfId="0" applyNumberFormat="1" applyFont="1" applyFill="1" applyBorder="1" applyAlignment="1" applyProtection="1">
      <alignment horizontal="center" vertical="center"/>
      <protection hidden="1"/>
    </xf>
    <xf numFmtId="173" fontId="11" fillId="34" borderId="10" xfId="0" applyNumberFormat="1" applyFont="1" applyFill="1" applyBorder="1" applyAlignment="1" applyProtection="1">
      <alignment horizontal="center" vertical="center"/>
      <protection hidden="1"/>
    </xf>
    <xf numFmtId="164" fontId="7" fillId="36" borderId="10" xfId="0" applyNumberFormat="1" applyFont="1" applyFill="1" applyBorder="1" applyAlignment="1" applyProtection="1">
      <alignment horizontal="center" vertical="center"/>
      <protection hidden="1"/>
    </xf>
    <xf numFmtId="20" fontId="7" fillId="35" borderId="10" xfId="0" applyNumberFormat="1" applyFont="1" applyFill="1" applyBorder="1" applyAlignment="1" applyProtection="1">
      <alignment horizontal="center" vertical="center"/>
      <protection hidden="1"/>
    </xf>
    <xf numFmtId="171" fontId="0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/>
      <protection/>
    </xf>
    <xf numFmtId="20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4" fontId="27" fillId="37" borderId="13" xfId="0" applyNumberFormat="1" applyFont="1" applyFill="1" applyBorder="1" applyAlignment="1" applyProtection="1">
      <alignment horizontal="left" vertical="center"/>
      <protection/>
    </xf>
    <xf numFmtId="164" fontId="7" fillId="37" borderId="13" xfId="0" applyNumberFormat="1" applyFont="1" applyFill="1" applyBorder="1" applyAlignment="1" applyProtection="1">
      <alignment horizontal="center" vertical="center"/>
      <protection/>
    </xf>
    <xf numFmtId="171" fontId="5" fillId="34" borderId="14" xfId="0" applyNumberFormat="1" applyFont="1" applyFill="1" applyBorder="1" applyAlignment="1" applyProtection="1">
      <alignment horizontal="center" vertical="center"/>
      <protection/>
    </xf>
    <xf numFmtId="2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49" fontId="28" fillId="0" borderId="0" xfId="0" applyNumberFormat="1" applyFont="1" applyAlignment="1">
      <alignment horizontal="left"/>
    </xf>
    <xf numFmtId="49" fontId="5" fillId="0" borderId="15" xfId="0" applyNumberFormat="1" applyFont="1" applyFill="1" applyBorder="1" applyAlignment="1">
      <alignment horizontal="center" vertical="center" wrapText="1"/>
    </xf>
    <xf numFmtId="20" fontId="7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24" fillId="38" borderId="0" xfId="0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49" fontId="19" fillId="38" borderId="0" xfId="0" applyNumberFormat="1" applyFont="1" applyFill="1" applyBorder="1" applyAlignment="1">
      <alignment horizontal="center" textRotation="90" wrapText="1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wrapText="1"/>
    </xf>
    <xf numFmtId="173" fontId="11" fillId="0" borderId="0" xfId="0" applyNumberFormat="1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vertical="center"/>
      <protection hidden="1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16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right" vertical="top"/>
      <protection/>
    </xf>
    <xf numFmtId="14" fontId="21" fillId="0" borderId="0" xfId="0" applyNumberFormat="1" applyFont="1" applyBorder="1" applyAlignment="1" applyProtection="1">
      <alignment horizontal="right" vertical="top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176" fontId="7" fillId="35" borderId="10" xfId="0" applyNumberFormat="1" applyFont="1" applyFill="1" applyBorder="1" applyAlignment="1" applyProtection="1">
      <alignment horizontal="center" vertical="center"/>
      <protection hidden="1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/>
      <protection/>
    </xf>
    <xf numFmtId="171" fontId="0" fillId="0" borderId="0" xfId="0" applyNumberFormat="1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/>
        <color indexed="9"/>
      </font>
      <fill>
        <patternFill>
          <bgColor indexed="53"/>
        </patternFill>
      </fill>
    </dxf>
    <dxf>
      <font>
        <b/>
        <i/>
        <color indexed="9"/>
      </font>
      <fill>
        <patternFill>
          <bgColor indexed="53"/>
        </patternFill>
      </fill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color indexed="17"/>
      </font>
      <fill>
        <patternFill>
          <bgColor indexed="47"/>
        </patternFill>
      </fill>
    </dxf>
    <dxf>
      <font>
        <color indexed="17"/>
      </font>
      <fill>
        <patternFill>
          <bgColor indexed="47"/>
        </patternFill>
      </fill>
    </dxf>
    <dxf>
      <font>
        <color indexed="10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2</xdr:col>
      <xdr:colOff>447675</xdr:colOff>
      <xdr:row>0</xdr:row>
      <xdr:rowOff>504825</xdr:rowOff>
    </xdr:to>
    <xdr:pic>
      <xdr:nvPicPr>
        <xdr:cNvPr id="1" name="Picture 4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285750</xdr:colOff>
      <xdr:row>1</xdr:row>
      <xdr:rowOff>161925</xdr:rowOff>
    </xdr:to>
    <xdr:pic>
      <xdr:nvPicPr>
        <xdr:cNvPr id="1" name="Picture 9" descr="opawilli2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2:AD18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11.421875" defaultRowHeight="12.75"/>
  <cols>
    <col min="1" max="1" width="2.7109375" style="0" customWidth="1"/>
    <col min="2" max="2" width="10.140625" style="46" customWidth="1"/>
    <col min="3" max="3" width="8.28125" style="0" customWidth="1"/>
    <col min="4" max="4" width="8.8515625" style="0" customWidth="1"/>
    <col min="5" max="5" width="8.28125" style="0" customWidth="1"/>
    <col min="6" max="6" width="7.8515625" style="0" customWidth="1"/>
    <col min="7" max="7" width="8.28125" style="0" customWidth="1"/>
    <col min="8" max="8" width="7.28125" style="0" customWidth="1"/>
    <col min="9" max="9" width="7.7109375" style="0" customWidth="1"/>
    <col min="10" max="10" width="8.57421875" style="48" customWidth="1"/>
    <col min="11" max="11" width="8.421875" style="0" customWidth="1"/>
    <col min="12" max="13" width="9.57421875" style="0" customWidth="1"/>
    <col min="14" max="14" width="7.421875" style="48" customWidth="1"/>
    <col min="15" max="15" width="8.421875" style="0" customWidth="1"/>
    <col min="16" max="16" width="10.8515625" style="48" customWidth="1"/>
    <col min="17" max="17" width="10.140625" style="48" customWidth="1"/>
    <col min="18" max="18" width="9.7109375" style="48" customWidth="1"/>
    <col min="19" max="21" width="5.57421875" style="48" customWidth="1"/>
    <col min="22" max="23" width="5.7109375" style="48" customWidth="1"/>
    <col min="24" max="24" width="9.140625" style="0" customWidth="1"/>
    <col min="25" max="26" width="8.28125" style="48" customWidth="1"/>
    <col min="27" max="27" width="8.57421875" style="48" customWidth="1"/>
    <col min="28" max="28" width="9.57421875" style="48" customWidth="1"/>
    <col min="30" max="30" width="11.421875" style="42" customWidth="1"/>
  </cols>
  <sheetData>
    <row r="1" ht="41.25" customHeight="1"/>
    <row r="2" spans="4:28" s="9" customFormat="1" ht="15">
      <c r="D2" s="36"/>
      <c r="E2" s="37"/>
      <c r="F2" s="123" t="s">
        <v>94</v>
      </c>
      <c r="G2" s="38"/>
      <c r="H2" s="23"/>
      <c r="J2" s="14"/>
      <c r="P2" s="48"/>
      <c r="Q2" s="48"/>
      <c r="R2" s="48"/>
      <c r="S2" s="48"/>
      <c r="T2" s="48"/>
      <c r="U2" s="48"/>
      <c r="V2" s="48"/>
      <c r="W2" s="10"/>
      <c r="X2" s="34"/>
      <c r="Y2" s="35"/>
      <c r="Z2" s="11"/>
      <c r="AB2" s="63">
        <v>39538</v>
      </c>
    </row>
    <row r="3" spans="3:28" s="9" customFormat="1" ht="15">
      <c r="C3" s="16"/>
      <c r="D3" s="36"/>
      <c r="E3" s="37"/>
      <c r="F3" s="22"/>
      <c r="G3" s="38"/>
      <c r="H3" s="23"/>
      <c r="J3" s="14"/>
      <c r="P3" s="48"/>
      <c r="Q3" s="48"/>
      <c r="R3" s="48"/>
      <c r="S3" s="48"/>
      <c r="T3" s="48"/>
      <c r="U3" s="48"/>
      <c r="V3" s="48"/>
      <c r="W3" s="10"/>
      <c r="X3" s="34"/>
      <c r="Y3" s="35"/>
      <c r="Z3" s="11"/>
      <c r="AB3" s="63"/>
    </row>
    <row r="4" spans="3:30" ht="13.5">
      <c r="C4" s="47" t="s">
        <v>67</v>
      </c>
      <c r="D4" t="s">
        <v>68</v>
      </c>
      <c r="J4"/>
      <c r="L4" s="48"/>
      <c r="M4" s="48"/>
      <c r="W4" s="10"/>
      <c r="X4" s="7"/>
      <c r="Y4" s="8"/>
      <c r="Z4" s="11"/>
      <c r="AA4"/>
      <c r="AB4" s="63">
        <v>39568</v>
      </c>
      <c r="AD4"/>
    </row>
    <row r="5" spans="4:30" ht="13.5">
      <c r="D5" t="s">
        <v>69</v>
      </c>
      <c r="J5"/>
      <c r="L5" s="48"/>
      <c r="M5" s="48"/>
      <c r="P5" s="14"/>
      <c r="Q5" s="14"/>
      <c r="R5" s="14"/>
      <c r="S5" s="14"/>
      <c r="T5" s="14"/>
      <c r="U5" s="14"/>
      <c r="V5" s="14"/>
      <c r="W5" s="10"/>
      <c r="X5" s="43"/>
      <c r="Y5" s="44"/>
      <c r="Z5" s="11"/>
      <c r="AA5"/>
      <c r="AB5" s="63">
        <v>39599</v>
      </c>
      <c r="AD5"/>
    </row>
    <row r="6" spans="4:28" s="9" customFormat="1" ht="7.5" customHeight="1">
      <c r="D6" s="18"/>
      <c r="J6" s="14"/>
      <c r="P6" s="14"/>
      <c r="Q6" s="14"/>
      <c r="R6" s="14"/>
      <c r="S6" s="14"/>
      <c r="T6" s="14"/>
      <c r="U6" s="14"/>
      <c r="V6" s="14"/>
      <c r="W6" s="10"/>
      <c r="X6" s="43"/>
      <c r="Y6" s="44"/>
      <c r="Z6" s="11"/>
      <c r="AB6" s="63">
        <v>39629</v>
      </c>
    </row>
    <row r="7" spans="2:28" s="9" customFormat="1" ht="15">
      <c r="B7" s="39"/>
      <c r="C7" s="36" t="s">
        <v>39</v>
      </c>
      <c r="D7" s="37" t="s">
        <v>95</v>
      </c>
      <c r="F7" s="22"/>
      <c r="G7" s="38"/>
      <c r="H7" s="23"/>
      <c r="J7" s="14"/>
      <c r="P7" s="6"/>
      <c r="Q7" s="6"/>
      <c r="R7" s="6"/>
      <c r="S7" s="6"/>
      <c r="T7" s="6"/>
      <c r="U7" s="6"/>
      <c r="V7" s="6"/>
      <c r="W7" s="10"/>
      <c r="X7" s="43"/>
      <c r="Y7" s="44"/>
      <c r="Z7" s="11"/>
      <c r="AB7" s="63">
        <v>39660</v>
      </c>
    </row>
    <row r="8" spans="2:28" s="42" customFormat="1" ht="13.5">
      <c r="B8" s="41"/>
      <c r="C8" s="36"/>
      <c r="D8" s="37" t="s">
        <v>96</v>
      </c>
      <c r="F8" s="22"/>
      <c r="G8" s="38"/>
      <c r="H8" s="23"/>
      <c r="J8" s="6"/>
      <c r="P8" s="14"/>
      <c r="Q8" s="14"/>
      <c r="R8" s="14"/>
      <c r="S8" s="14"/>
      <c r="T8" s="14"/>
      <c r="U8" s="14"/>
      <c r="V8" s="14"/>
      <c r="W8" s="48"/>
      <c r="X8" s="48"/>
      <c r="Y8" s="48"/>
      <c r="Z8" s="48"/>
      <c r="AB8" s="63">
        <v>39691</v>
      </c>
    </row>
    <row r="9" spans="4:28" s="9" customFormat="1" ht="7.5" customHeight="1">
      <c r="D9" s="18"/>
      <c r="J9" s="14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B9" s="63">
        <v>39721</v>
      </c>
    </row>
    <row r="10" spans="3:30" ht="12.75">
      <c r="C10" s="47" t="s">
        <v>40</v>
      </c>
      <c r="D10" t="s">
        <v>41</v>
      </c>
      <c r="J10"/>
      <c r="L10" s="48"/>
      <c r="M10" s="48"/>
      <c r="X10" s="48"/>
      <c r="AA10"/>
      <c r="AB10" s="63">
        <v>39752</v>
      </c>
      <c r="AD10"/>
    </row>
    <row r="11" spans="4:30" ht="13.5">
      <c r="D11" t="s">
        <v>58</v>
      </c>
      <c r="J11"/>
      <c r="L11" s="48"/>
      <c r="M11" s="48"/>
      <c r="W11" s="9"/>
      <c r="X11" s="9"/>
      <c r="Y11" s="9"/>
      <c r="Z11" s="9"/>
      <c r="AA11"/>
      <c r="AB11" s="63">
        <v>39782</v>
      </c>
      <c r="AD11"/>
    </row>
    <row r="12" spans="4:30" ht="12.75">
      <c r="D12" t="s">
        <v>59</v>
      </c>
      <c r="J12"/>
      <c r="L12" s="48"/>
      <c r="M12" s="48"/>
      <c r="X12" s="48"/>
      <c r="AA12"/>
      <c r="AB12" s="63">
        <v>39813</v>
      </c>
      <c r="AD12"/>
    </row>
    <row r="13" spans="4:30" ht="13.5">
      <c r="D13" s="61" t="s">
        <v>60</v>
      </c>
      <c r="J13"/>
      <c r="L13" s="48"/>
      <c r="M13" s="48"/>
      <c r="P13" s="14"/>
      <c r="Q13" s="14"/>
      <c r="R13" s="14"/>
      <c r="S13" s="14"/>
      <c r="T13" s="14"/>
      <c r="U13" s="14"/>
      <c r="V13" s="14"/>
      <c r="X13" s="48"/>
      <c r="AA13"/>
      <c r="AB13" s="63">
        <v>39844</v>
      </c>
      <c r="AD13"/>
    </row>
    <row r="14" spans="4:28" s="9" customFormat="1" ht="7.5" customHeight="1">
      <c r="D14" s="18"/>
      <c r="J14" s="1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B14" s="63">
        <v>39872</v>
      </c>
    </row>
    <row r="15" spans="3:30" ht="13.5">
      <c r="C15" s="47" t="s">
        <v>64</v>
      </c>
      <c r="D15" t="s">
        <v>65</v>
      </c>
      <c r="J15"/>
      <c r="L15" s="48"/>
      <c r="M15" s="48"/>
      <c r="W15" s="9"/>
      <c r="X15" s="9"/>
      <c r="Y15" s="9"/>
      <c r="Z15" s="9"/>
      <c r="AA15"/>
      <c r="AB15" s="63">
        <v>39903</v>
      </c>
      <c r="AD15"/>
    </row>
    <row r="16" spans="4:30" ht="12.75">
      <c r="D16" t="s">
        <v>66</v>
      </c>
      <c r="J16"/>
      <c r="L16" s="48"/>
      <c r="M16" s="48"/>
      <c r="X16" s="48"/>
      <c r="AA16"/>
      <c r="AB16" s="63">
        <v>39933</v>
      </c>
      <c r="AD16"/>
    </row>
    <row r="17" spans="4:30" ht="13.5">
      <c r="D17" t="s">
        <v>75</v>
      </c>
      <c r="J17"/>
      <c r="L17" s="48"/>
      <c r="M17" s="48"/>
      <c r="P17" s="14"/>
      <c r="Q17" s="14"/>
      <c r="R17" s="14"/>
      <c r="S17" s="14"/>
      <c r="T17" s="14"/>
      <c r="U17" s="14"/>
      <c r="V17" s="14"/>
      <c r="X17" s="48"/>
      <c r="AA17"/>
      <c r="AB17" s="63">
        <v>39964</v>
      </c>
      <c r="AD17"/>
    </row>
    <row r="18" spans="4:28" s="9" customFormat="1" ht="13.5">
      <c r="D18" t="s">
        <v>76</v>
      </c>
      <c r="J18" s="14"/>
      <c r="P18" s="14"/>
      <c r="Q18" s="14"/>
      <c r="R18" s="14"/>
      <c r="S18" s="14"/>
      <c r="T18" s="14"/>
      <c r="U18" s="14"/>
      <c r="V18" s="14"/>
      <c r="W18" s="10"/>
      <c r="X18" s="7"/>
      <c r="Y18" s="8"/>
      <c r="Z18" s="11"/>
      <c r="AB18" s="63">
        <v>39994</v>
      </c>
    </row>
    <row r="19" spans="4:28" s="9" customFormat="1" ht="13.5">
      <c r="D19" t="s">
        <v>77</v>
      </c>
      <c r="J19" s="14"/>
      <c r="P19" s="14"/>
      <c r="Q19" s="14"/>
      <c r="R19" s="14"/>
      <c r="S19" s="14"/>
      <c r="T19" s="14"/>
      <c r="U19" s="14"/>
      <c r="V19" s="14"/>
      <c r="W19" s="10"/>
      <c r="X19" s="7"/>
      <c r="Y19" s="8"/>
      <c r="Z19" s="11"/>
      <c r="AB19" s="63">
        <v>40025</v>
      </c>
    </row>
    <row r="20" spans="4:28" s="9" customFormat="1" ht="7.5" customHeight="1">
      <c r="D20" s="18"/>
      <c r="J20" s="14"/>
      <c r="P20" s="48"/>
      <c r="Q20" s="48"/>
      <c r="R20" s="48"/>
      <c r="S20" s="48"/>
      <c r="T20" s="48"/>
      <c r="U20" s="48"/>
      <c r="V20" s="48"/>
      <c r="W20" s="10"/>
      <c r="X20" s="7"/>
      <c r="Y20" s="8"/>
      <c r="Z20" s="11"/>
      <c r="AB20" s="63">
        <v>40056</v>
      </c>
    </row>
    <row r="21" spans="3:30" ht="13.5">
      <c r="C21" s="47" t="s">
        <v>42</v>
      </c>
      <c r="D21" t="s">
        <v>43</v>
      </c>
      <c r="J21"/>
      <c r="L21" s="48"/>
      <c r="M21" s="48"/>
      <c r="W21" s="10"/>
      <c r="X21" s="7"/>
      <c r="Y21" s="8"/>
      <c r="Z21" s="11"/>
      <c r="AA21"/>
      <c r="AB21" s="63">
        <v>40086</v>
      </c>
      <c r="AD21"/>
    </row>
    <row r="22" spans="4:30" ht="13.5">
      <c r="D22" t="s">
        <v>44</v>
      </c>
      <c r="J22"/>
      <c r="L22" s="48"/>
      <c r="M22" s="48"/>
      <c r="P22" s="20"/>
      <c r="Q22" s="20"/>
      <c r="R22" s="20"/>
      <c r="S22" s="20"/>
      <c r="T22" s="20"/>
      <c r="U22" s="20"/>
      <c r="V22" s="20"/>
      <c r="W22" s="10"/>
      <c r="X22" s="7"/>
      <c r="Y22" s="8"/>
      <c r="Z22" s="11"/>
      <c r="AA22"/>
      <c r="AB22" s="63">
        <v>40117</v>
      </c>
      <c r="AD22"/>
    </row>
    <row r="23" spans="10:28" s="18" customFormat="1" ht="7.5" customHeight="1">
      <c r="J23" s="20"/>
      <c r="P23" s="14"/>
      <c r="Q23" s="14"/>
      <c r="R23" s="14"/>
      <c r="S23" s="14"/>
      <c r="T23" s="14"/>
      <c r="U23" s="14"/>
      <c r="V23" s="14"/>
      <c r="W23" s="55"/>
      <c r="X23" s="56"/>
      <c r="Y23" s="57"/>
      <c r="Z23" s="58"/>
      <c r="AB23" s="63">
        <v>40147</v>
      </c>
    </row>
    <row r="24" spans="3:28" s="9" customFormat="1" ht="15">
      <c r="C24" s="49" t="s">
        <v>45</v>
      </c>
      <c r="D24" s="42" t="s">
        <v>79</v>
      </c>
      <c r="G24" s="50"/>
      <c r="J24" s="14"/>
      <c r="P24" s="14"/>
      <c r="Q24" s="14"/>
      <c r="R24" s="14"/>
      <c r="S24" s="14"/>
      <c r="T24" s="14"/>
      <c r="U24" s="14"/>
      <c r="V24" s="14"/>
      <c r="W24" s="10"/>
      <c r="X24" s="7"/>
      <c r="Y24" s="8"/>
      <c r="Z24" s="11"/>
      <c r="AB24" s="63">
        <v>40178</v>
      </c>
    </row>
    <row r="25" spans="4:28" s="9" customFormat="1" ht="13.5">
      <c r="D25" s="42" t="s">
        <v>51</v>
      </c>
      <c r="J25" s="14"/>
      <c r="P25" s="54"/>
      <c r="Q25" s="54"/>
      <c r="R25" s="54"/>
      <c r="S25" s="54"/>
      <c r="T25" s="54"/>
      <c r="U25" s="54"/>
      <c r="V25" s="54"/>
      <c r="W25" s="10"/>
      <c r="X25" s="7"/>
      <c r="Y25" s="8"/>
      <c r="Z25" s="11"/>
      <c r="AB25" s="63">
        <v>40209</v>
      </c>
    </row>
    <row r="26" spans="3:28" s="51" customFormat="1" ht="13.5">
      <c r="C26" s="52"/>
      <c r="D26" s="53" t="s">
        <v>46</v>
      </c>
      <c r="J26" s="54"/>
      <c r="P26" s="14"/>
      <c r="Q26" s="14"/>
      <c r="R26" s="14"/>
      <c r="S26" s="14"/>
      <c r="T26" s="14"/>
      <c r="U26" s="14"/>
      <c r="V26" s="14"/>
      <c r="W26" s="10"/>
      <c r="X26" s="7"/>
      <c r="Y26" s="8"/>
      <c r="Z26" s="11"/>
      <c r="AB26" s="63">
        <v>40237</v>
      </c>
    </row>
    <row r="27" spans="4:28" s="9" customFormat="1" ht="7.5" customHeight="1">
      <c r="D27" s="18"/>
      <c r="J27" s="14"/>
      <c r="P27" s="14"/>
      <c r="Q27" s="14"/>
      <c r="R27" s="14"/>
      <c r="S27" s="14"/>
      <c r="T27" s="14"/>
      <c r="U27" s="14"/>
      <c r="V27" s="14"/>
      <c r="W27" s="51"/>
      <c r="X27" s="51"/>
      <c r="Y27" s="51"/>
      <c r="Z27" s="51"/>
      <c r="AB27" s="63">
        <v>40268</v>
      </c>
    </row>
    <row r="28" spans="3:28" s="9" customFormat="1" ht="13.5">
      <c r="C28" s="59" t="s">
        <v>47</v>
      </c>
      <c r="D28" s="42" t="s">
        <v>73</v>
      </c>
      <c r="J28" s="14"/>
      <c r="P28" s="14"/>
      <c r="Q28" s="14"/>
      <c r="R28" s="14"/>
      <c r="S28" s="14"/>
      <c r="T28" s="14"/>
      <c r="U28" s="14"/>
      <c r="V28" s="14"/>
      <c r="AB28" s="63">
        <v>40298</v>
      </c>
    </row>
    <row r="29" spans="4:28" s="9" customFormat="1" ht="13.5">
      <c r="D29" s="42" t="s">
        <v>80</v>
      </c>
      <c r="J29" s="14"/>
      <c r="P29" s="14"/>
      <c r="Q29" s="54"/>
      <c r="R29" s="54"/>
      <c r="S29" s="54"/>
      <c r="T29" s="54"/>
      <c r="U29" s="54"/>
      <c r="V29" s="54"/>
      <c r="AB29" s="63">
        <v>40329</v>
      </c>
    </row>
    <row r="30" spans="2:28" s="51" customFormat="1" ht="7.5" customHeight="1">
      <c r="B30" s="9"/>
      <c r="C30" s="9"/>
      <c r="D30" s="18"/>
      <c r="F30" s="9"/>
      <c r="G30" s="9"/>
      <c r="H30" s="9"/>
      <c r="I30" s="9"/>
      <c r="J30" s="14"/>
      <c r="K30" s="9"/>
      <c r="L30" s="9"/>
      <c r="M30" s="9"/>
      <c r="N30" s="9"/>
      <c r="O30" s="9"/>
      <c r="P30" s="14"/>
      <c r="Q30" s="14"/>
      <c r="R30" s="14"/>
      <c r="S30" s="14"/>
      <c r="T30" s="14"/>
      <c r="U30" s="14"/>
      <c r="V30" s="14"/>
      <c r="W30" s="9"/>
      <c r="X30" s="9"/>
      <c r="Y30" s="9"/>
      <c r="Z30" s="9"/>
      <c r="AB30" s="63">
        <v>40359</v>
      </c>
    </row>
    <row r="31" spans="3:28" s="9" customFormat="1" ht="13.5">
      <c r="C31" s="60" t="s">
        <v>72</v>
      </c>
      <c r="D31" s="61" t="s">
        <v>52</v>
      </c>
      <c r="J31" s="14"/>
      <c r="P31" s="14"/>
      <c r="Q31" s="14"/>
      <c r="R31" s="14"/>
      <c r="S31" s="14"/>
      <c r="T31" s="14"/>
      <c r="U31" s="14"/>
      <c r="V31" s="14"/>
      <c r="W31" s="51"/>
      <c r="X31" s="51"/>
      <c r="Y31" s="51"/>
      <c r="Z31" s="51"/>
      <c r="AB31" s="63">
        <v>40390</v>
      </c>
    </row>
    <row r="32" spans="4:28" s="9" customFormat="1" ht="13.5">
      <c r="D32" s="61" t="s">
        <v>53</v>
      </c>
      <c r="J32" s="14"/>
      <c r="P32" s="54"/>
      <c r="Q32" s="14"/>
      <c r="R32" s="14"/>
      <c r="S32" s="14"/>
      <c r="T32" s="14"/>
      <c r="U32" s="14"/>
      <c r="V32" s="14"/>
      <c r="AB32" s="63">
        <v>40421</v>
      </c>
    </row>
    <row r="33" spans="2:28" s="9" customFormat="1" ht="13.5">
      <c r="B33" s="51"/>
      <c r="C33" s="51"/>
      <c r="D33" s="53" t="s">
        <v>48</v>
      </c>
      <c r="F33" s="51"/>
      <c r="G33" s="51"/>
      <c r="H33" s="51"/>
      <c r="I33" s="51"/>
      <c r="J33" s="54"/>
      <c r="K33" s="51"/>
      <c r="L33" s="51"/>
      <c r="M33" s="51"/>
      <c r="N33" s="51"/>
      <c r="O33" s="51"/>
      <c r="P33" s="14"/>
      <c r="Q33" s="54"/>
      <c r="R33" s="54"/>
      <c r="S33" s="54"/>
      <c r="T33" s="54"/>
      <c r="U33" s="54"/>
      <c r="V33" s="54"/>
      <c r="AB33" s="63">
        <v>40451</v>
      </c>
    </row>
    <row r="34" spans="2:28" s="51" customFormat="1" ht="7.5" customHeight="1">
      <c r="B34" s="9"/>
      <c r="C34" s="9"/>
      <c r="D34" s="18"/>
      <c r="F34" s="9"/>
      <c r="G34" s="9"/>
      <c r="H34" s="9"/>
      <c r="I34" s="9"/>
      <c r="J34" s="14"/>
      <c r="K34" s="9"/>
      <c r="L34" s="9"/>
      <c r="M34" s="9"/>
      <c r="N34" s="9"/>
      <c r="O34" s="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B34" s="63">
        <v>40482</v>
      </c>
    </row>
    <row r="35" spans="3:28" s="9" customFormat="1" ht="13.5">
      <c r="C35" s="60" t="s">
        <v>71</v>
      </c>
      <c r="D35" s="42" t="s">
        <v>54</v>
      </c>
      <c r="J35" s="14"/>
      <c r="P35" s="14"/>
      <c r="Q35" s="14"/>
      <c r="R35" s="14"/>
      <c r="S35" s="14"/>
      <c r="T35" s="14"/>
      <c r="U35" s="14"/>
      <c r="V35" s="14"/>
      <c r="AB35" s="63">
        <v>40512</v>
      </c>
    </row>
    <row r="36" spans="4:28" s="9" customFormat="1" ht="13.5">
      <c r="D36" s="62" t="s">
        <v>55</v>
      </c>
      <c r="J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B36" s="63">
        <v>40543</v>
      </c>
    </row>
    <row r="37" spans="4:28" s="9" customFormat="1" ht="7.5" customHeight="1">
      <c r="D37" s="18"/>
      <c r="J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63">
        <v>40574</v>
      </c>
    </row>
    <row r="38" spans="3:28" s="9" customFormat="1" ht="13.5">
      <c r="C38" s="60" t="s">
        <v>70</v>
      </c>
      <c r="D38" s="42" t="s">
        <v>54</v>
      </c>
      <c r="J38" s="14"/>
      <c r="P38" s="14"/>
      <c r="Q38" s="14"/>
      <c r="R38" s="14"/>
      <c r="S38" s="14"/>
      <c r="T38" s="14"/>
      <c r="U38" s="14"/>
      <c r="V38" s="14"/>
      <c r="AB38" s="63">
        <v>40602</v>
      </c>
    </row>
    <row r="39" spans="4:28" s="9" customFormat="1" ht="13.5">
      <c r="D39" s="62" t="s">
        <v>55</v>
      </c>
      <c r="J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B39" s="63">
        <v>40633</v>
      </c>
    </row>
    <row r="40" spans="4:28" s="9" customFormat="1" ht="7.5" customHeight="1">
      <c r="D40" s="18"/>
      <c r="J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B40" s="63">
        <v>40663</v>
      </c>
    </row>
    <row r="41" spans="3:28" s="9" customFormat="1" ht="13.5">
      <c r="C41" s="60" t="s">
        <v>78</v>
      </c>
      <c r="D41" s="42" t="s">
        <v>56</v>
      </c>
      <c r="J41" s="14"/>
      <c r="P41" s="14"/>
      <c r="Q41" s="14"/>
      <c r="R41" s="14"/>
      <c r="S41" s="14"/>
      <c r="T41" s="14"/>
      <c r="U41" s="14"/>
      <c r="V41" s="14"/>
      <c r="W41" s="48"/>
      <c r="X41" s="48"/>
      <c r="Y41" s="48"/>
      <c r="Z41" s="48"/>
      <c r="AB41" s="63">
        <v>40694</v>
      </c>
    </row>
    <row r="42" spans="4:28" s="9" customFormat="1" ht="13.5">
      <c r="D42" s="42" t="s">
        <v>49</v>
      </c>
      <c r="J42" s="14"/>
      <c r="P42" s="48"/>
      <c r="Q42" s="14"/>
      <c r="R42" s="14"/>
      <c r="S42" s="14"/>
      <c r="T42" s="14"/>
      <c r="U42" s="14"/>
      <c r="V42" s="14"/>
      <c r="W42" s="48"/>
      <c r="X42" s="48"/>
      <c r="Y42" s="48"/>
      <c r="Z42" s="48"/>
      <c r="AB42" s="63">
        <v>40724</v>
      </c>
    </row>
    <row r="43" spans="2:28" s="9" customFormat="1" ht="13.5">
      <c r="B43" s="46"/>
      <c r="C43"/>
      <c r="D43"/>
      <c r="E43"/>
      <c r="F43"/>
      <c r="G43"/>
      <c r="H43"/>
      <c r="I43"/>
      <c r="J43"/>
      <c r="K43"/>
      <c r="L43" s="48"/>
      <c r="M43" s="48"/>
      <c r="N43" s="48"/>
      <c r="O43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B43" s="63">
        <v>40755</v>
      </c>
    </row>
    <row r="44" spans="10:30" ht="12.75">
      <c r="J44"/>
      <c r="L44" s="48"/>
      <c r="M44" s="48"/>
      <c r="X44" s="48"/>
      <c r="AA44"/>
      <c r="AB44" s="63">
        <v>40786</v>
      </c>
      <c r="AD44"/>
    </row>
    <row r="45" spans="10:30" ht="12.75">
      <c r="J45"/>
      <c r="L45" s="48"/>
      <c r="M45" s="48"/>
      <c r="X45" s="48"/>
      <c r="AA45"/>
      <c r="AB45" s="63">
        <v>40816</v>
      </c>
      <c r="AD45"/>
    </row>
    <row r="46" spans="10:30" ht="12.75">
      <c r="J46"/>
      <c r="L46" s="48"/>
      <c r="M46" s="48"/>
      <c r="X46" s="48"/>
      <c r="AA46"/>
      <c r="AB46" s="63">
        <v>40847</v>
      </c>
      <c r="AD46"/>
    </row>
    <row r="47" spans="10:30" ht="12.75">
      <c r="J47"/>
      <c r="L47" s="48"/>
      <c r="M47" s="48"/>
      <c r="X47" s="48"/>
      <c r="AA47"/>
      <c r="AB47" s="63">
        <v>40877</v>
      </c>
      <c r="AD47"/>
    </row>
    <row r="48" spans="10:30" ht="12.75">
      <c r="J48"/>
      <c r="L48" s="48"/>
      <c r="M48" s="48"/>
      <c r="X48" s="48"/>
      <c r="AA48"/>
      <c r="AB48" s="63">
        <v>40908</v>
      </c>
      <c r="AD48"/>
    </row>
    <row r="49" spans="10:30" ht="12.75">
      <c r="J49"/>
      <c r="L49" s="48"/>
      <c r="M49" s="48"/>
      <c r="X49" s="48"/>
      <c r="AA49"/>
      <c r="AB49" s="63">
        <v>40939</v>
      </c>
      <c r="AD49"/>
    </row>
    <row r="50" spans="10:30" ht="12.75">
      <c r="J50"/>
      <c r="L50" s="48"/>
      <c r="M50" s="48"/>
      <c r="X50" s="48"/>
      <c r="AA50"/>
      <c r="AB50" s="63">
        <v>40968</v>
      </c>
      <c r="AD50"/>
    </row>
    <row r="51" spans="10:30" ht="12.75">
      <c r="J51"/>
      <c r="L51" s="48"/>
      <c r="M51" s="48"/>
      <c r="X51" s="48"/>
      <c r="AA51"/>
      <c r="AB51" s="63">
        <v>40999</v>
      </c>
      <c r="AD51"/>
    </row>
    <row r="52" spans="10:30" ht="12.75">
      <c r="J52"/>
      <c r="L52" s="48"/>
      <c r="M52" s="48"/>
      <c r="X52" s="48"/>
      <c r="AA52"/>
      <c r="AB52" s="63">
        <v>41029</v>
      </c>
      <c r="AD52"/>
    </row>
    <row r="53" spans="10:30" ht="12.75">
      <c r="J53"/>
      <c r="L53" s="48"/>
      <c r="M53" s="48"/>
      <c r="X53" s="48"/>
      <c r="AA53"/>
      <c r="AB53" s="63">
        <v>41060</v>
      </c>
      <c r="AD53"/>
    </row>
    <row r="54" spans="10:30" ht="12.75">
      <c r="J54"/>
      <c r="L54" s="48"/>
      <c r="M54" s="48"/>
      <c r="X54" s="48"/>
      <c r="AA54"/>
      <c r="AB54" s="63">
        <v>41090</v>
      </c>
      <c r="AD54"/>
    </row>
    <row r="55" spans="10:30" ht="12.75">
      <c r="J55"/>
      <c r="L55" s="48"/>
      <c r="M55" s="48"/>
      <c r="X55" s="48"/>
      <c r="AA55"/>
      <c r="AB55" s="63">
        <v>41121</v>
      </c>
      <c r="AD55"/>
    </row>
    <row r="56" spans="10:30" ht="12.75">
      <c r="J56"/>
      <c r="L56" s="48"/>
      <c r="M56" s="48"/>
      <c r="X56" s="48"/>
      <c r="AA56"/>
      <c r="AB56" s="63">
        <v>41152</v>
      </c>
      <c r="AD56"/>
    </row>
    <row r="57" spans="10:30" ht="12.75">
      <c r="J57"/>
      <c r="L57" s="48"/>
      <c r="M57" s="48"/>
      <c r="X57" s="48"/>
      <c r="AA57"/>
      <c r="AB57" s="63">
        <v>41182</v>
      </c>
      <c r="AD57"/>
    </row>
    <row r="58" spans="10:30" ht="12.75">
      <c r="J58"/>
      <c r="L58" s="48"/>
      <c r="M58" s="48"/>
      <c r="X58" s="48"/>
      <c r="AA58"/>
      <c r="AB58" s="63">
        <v>41213</v>
      </c>
      <c r="AD58"/>
    </row>
    <row r="59" spans="10:30" ht="12.75">
      <c r="J59"/>
      <c r="L59" s="48"/>
      <c r="M59" s="48"/>
      <c r="X59" s="48"/>
      <c r="AA59"/>
      <c r="AB59" s="63">
        <v>41243</v>
      </c>
      <c r="AD59"/>
    </row>
    <row r="60" spans="10:30" ht="12.75">
      <c r="J60"/>
      <c r="L60" s="48"/>
      <c r="M60" s="48"/>
      <c r="X60" s="48"/>
      <c r="AA60"/>
      <c r="AB60" s="63">
        <v>41274</v>
      </c>
      <c r="AD60"/>
    </row>
    <row r="61" spans="10:30" ht="12.75">
      <c r="J61"/>
      <c r="L61" s="48"/>
      <c r="M61" s="48"/>
      <c r="X61" s="48"/>
      <c r="AA61"/>
      <c r="AB61" s="63">
        <v>41305</v>
      </c>
      <c r="AD61"/>
    </row>
    <row r="62" spans="10:30" ht="12.75">
      <c r="J62"/>
      <c r="L62" s="48"/>
      <c r="M62" s="48"/>
      <c r="X62" s="48"/>
      <c r="AA62"/>
      <c r="AB62" s="63">
        <v>41333</v>
      </c>
      <c r="AD62"/>
    </row>
    <row r="63" spans="10:30" ht="12.75">
      <c r="J63"/>
      <c r="L63" s="48"/>
      <c r="M63" s="48"/>
      <c r="X63" s="48"/>
      <c r="AA63"/>
      <c r="AB63" s="63">
        <v>41364</v>
      </c>
      <c r="AD63"/>
    </row>
    <row r="64" spans="10:30" ht="12.75">
      <c r="J64"/>
      <c r="L64" s="48"/>
      <c r="M64" s="48"/>
      <c r="X64" s="48"/>
      <c r="AA64"/>
      <c r="AB64" s="63">
        <v>41394</v>
      </c>
      <c r="AD64"/>
    </row>
    <row r="65" spans="10:30" ht="12.75">
      <c r="J65"/>
      <c r="L65" s="48"/>
      <c r="M65" s="48"/>
      <c r="X65" s="48"/>
      <c r="AA65"/>
      <c r="AB65" s="63">
        <v>41425</v>
      </c>
      <c r="AD65"/>
    </row>
    <row r="66" spans="10:30" ht="12.75">
      <c r="J66"/>
      <c r="L66" s="48"/>
      <c r="M66" s="48"/>
      <c r="X66" s="48"/>
      <c r="AA66"/>
      <c r="AB66" s="63">
        <v>41455</v>
      </c>
      <c r="AD66"/>
    </row>
    <row r="67" spans="10:30" ht="12.75">
      <c r="J67"/>
      <c r="L67" s="48"/>
      <c r="M67" s="48"/>
      <c r="X67" s="48"/>
      <c r="AA67"/>
      <c r="AB67" s="63">
        <v>41486</v>
      </c>
      <c r="AD67"/>
    </row>
    <row r="68" spans="10:30" ht="12.75">
      <c r="J68"/>
      <c r="L68" s="48"/>
      <c r="M68" s="48"/>
      <c r="X68" s="48"/>
      <c r="AA68"/>
      <c r="AB68" s="63">
        <v>41517</v>
      </c>
      <c r="AD68"/>
    </row>
    <row r="69" spans="10:30" ht="12.75">
      <c r="J69"/>
      <c r="L69" s="48"/>
      <c r="M69" s="48"/>
      <c r="X69" s="48"/>
      <c r="AA69"/>
      <c r="AB69" s="63">
        <v>41547</v>
      </c>
      <c r="AD69"/>
    </row>
    <row r="70" spans="10:30" ht="12.75">
      <c r="J70"/>
      <c r="L70" s="48"/>
      <c r="M70" s="48"/>
      <c r="X70" s="48"/>
      <c r="AA70"/>
      <c r="AB70" s="63">
        <v>41578</v>
      </c>
      <c r="AD70"/>
    </row>
    <row r="71" spans="10:30" ht="12.75">
      <c r="J71"/>
      <c r="L71" s="48"/>
      <c r="M71" s="48"/>
      <c r="X71" s="48"/>
      <c r="AA71"/>
      <c r="AB71" s="63">
        <v>41608</v>
      </c>
      <c r="AD71"/>
    </row>
    <row r="72" spans="10:30" ht="12.75">
      <c r="J72"/>
      <c r="L72" s="48"/>
      <c r="M72" s="48"/>
      <c r="X72" s="48"/>
      <c r="AA72"/>
      <c r="AB72" s="63">
        <v>41639</v>
      </c>
      <c r="AD72"/>
    </row>
    <row r="73" spans="10:30" ht="12.75">
      <c r="J73"/>
      <c r="L73" s="48"/>
      <c r="M73" s="48"/>
      <c r="X73" s="48"/>
      <c r="AA73"/>
      <c r="AB73" s="63">
        <v>41670</v>
      </c>
      <c r="AD73"/>
    </row>
    <row r="74" spans="10:30" ht="12.75">
      <c r="J74"/>
      <c r="L74" s="48"/>
      <c r="M74" s="48"/>
      <c r="X74" s="48"/>
      <c r="AA74"/>
      <c r="AB74" s="63">
        <v>41698</v>
      </c>
      <c r="AD74"/>
    </row>
    <row r="75" spans="10:30" ht="12.75">
      <c r="J75"/>
      <c r="L75" s="48"/>
      <c r="M75" s="48"/>
      <c r="X75" s="48"/>
      <c r="AA75"/>
      <c r="AB75" s="63">
        <v>41729</v>
      </c>
      <c r="AD75"/>
    </row>
    <row r="76" spans="10:30" ht="12.75">
      <c r="J76"/>
      <c r="L76" s="48"/>
      <c r="M76" s="48"/>
      <c r="X76" s="48"/>
      <c r="AA76"/>
      <c r="AB76" s="63">
        <v>41759</v>
      </c>
      <c r="AD76"/>
    </row>
    <row r="77" spans="10:30" ht="12.75">
      <c r="J77"/>
      <c r="L77" s="48"/>
      <c r="M77" s="48"/>
      <c r="X77" s="48"/>
      <c r="AA77"/>
      <c r="AB77" s="63">
        <v>41790</v>
      </c>
      <c r="AD77"/>
    </row>
    <row r="78" spans="10:30" ht="12.75">
      <c r="J78"/>
      <c r="L78" s="48"/>
      <c r="M78" s="48"/>
      <c r="X78" s="48"/>
      <c r="AA78"/>
      <c r="AB78" s="63">
        <v>41820</v>
      </c>
      <c r="AD78"/>
    </row>
    <row r="79" spans="10:30" ht="12.75">
      <c r="J79"/>
      <c r="L79" s="48"/>
      <c r="M79" s="48"/>
      <c r="X79" s="48"/>
      <c r="AA79"/>
      <c r="AB79" s="63">
        <v>41851</v>
      </c>
      <c r="AD79"/>
    </row>
    <row r="80" spans="10:30" ht="12.75">
      <c r="J80"/>
      <c r="L80" s="48"/>
      <c r="M80" s="48"/>
      <c r="X80" s="48"/>
      <c r="AA80"/>
      <c r="AB80" s="63">
        <v>41882</v>
      </c>
      <c r="AD80"/>
    </row>
    <row r="81" spans="10:30" ht="12.75">
      <c r="J81"/>
      <c r="L81" s="48"/>
      <c r="M81" s="48"/>
      <c r="X81" s="48"/>
      <c r="AA81"/>
      <c r="AB81" s="63">
        <v>41912</v>
      </c>
      <c r="AD81"/>
    </row>
    <row r="82" spans="10:30" ht="12.75">
      <c r="J82"/>
      <c r="L82" s="48"/>
      <c r="M82" s="48"/>
      <c r="X82" s="48"/>
      <c r="AA82"/>
      <c r="AB82" s="63">
        <v>41943</v>
      </c>
      <c r="AD82"/>
    </row>
    <row r="83" spans="10:30" ht="12.75">
      <c r="J83"/>
      <c r="L83" s="48"/>
      <c r="M83" s="48"/>
      <c r="X83" s="48"/>
      <c r="AA83"/>
      <c r="AB83" s="63">
        <v>41973</v>
      </c>
      <c r="AD83"/>
    </row>
    <row r="84" spans="10:30" ht="12.75">
      <c r="J84"/>
      <c r="L84" s="48"/>
      <c r="M84" s="48"/>
      <c r="X84" s="48"/>
      <c r="AA84"/>
      <c r="AB84" s="63">
        <v>42004</v>
      </c>
      <c r="AD84"/>
    </row>
    <row r="85" spans="10:30" ht="12.75">
      <c r="J85"/>
      <c r="L85" s="48"/>
      <c r="M85" s="48"/>
      <c r="X85" s="48"/>
      <c r="AA85"/>
      <c r="AB85" s="63">
        <v>42035</v>
      </c>
      <c r="AD85"/>
    </row>
    <row r="86" spans="10:30" ht="12.75">
      <c r="J86"/>
      <c r="L86" s="48"/>
      <c r="M86" s="48"/>
      <c r="X86" s="48"/>
      <c r="AA86"/>
      <c r="AB86" s="63">
        <v>42063</v>
      </c>
      <c r="AD86"/>
    </row>
    <row r="87" spans="10:30" ht="12.75">
      <c r="J87"/>
      <c r="L87" s="48"/>
      <c r="M87" s="48"/>
      <c r="X87" s="48"/>
      <c r="AA87"/>
      <c r="AB87" s="63">
        <v>42094</v>
      </c>
      <c r="AD87"/>
    </row>
    <row r="88" spans="10:30" ht="12.75">
      <c r="J88"/>
      <c r="L88" s="48"/>
      <c r="M88" s="48"/>
      <c r="X88" s="48"/>
      <c r="AA88"/>
      <c r="AB88" s="63">
        <v>42124</v>
      </c>
      <c r="AD88"/>
    </row>
    <row r="89" spans="10:30" ht="12.75">
      <c r="J89"/>
      <c r="L89" s="48"/>
      <c r="M89" s="48"/>
      <c r="X89" s="48"/>
      <c r="AA89"/>
      <c r="AB89" s="63">
        <v>42155</v>
      </c>
      <c r="AD89"/>
    </row>
    <row r="90" spans="10:30" ht="12.75">
      <c r="J90"/>
      <c r="L90" s="48"/>
      <c r="M90" s="48"/>
      <c r="X90" s="48"/>
      <c r="AA90"/>
      <c r="AB90" s="63">
        <v>42185</v>
      </c>
      <c r="AD90"/>
    </row>
    <row r="91" spans="10:30" ht="12.75">
      <c r="J91"/>
      <c r="L91" s="48"/>
      <c r="M91" s="48"/>
      <c r="X91" s="48"/>
      <c r="AA91"/>
      <c r="AB91" s="63">
        <v>42216</v>
      </c>
      <c r="AD91"/>
    </row>
    <row r="92" spans="10:30" ht="12.75">
      <c r="J92"/>
      <c r="L92" s="48"/>
      <c r="M92" s="48"/>
      <c r="X92" s="48"/>
      <c r="AA92"/>
      <c r="AB92" s="63">
        <v>42247</v>
      </c>
      <c r="AD92"/>
    </row>
    <row r="93" spans="10:30" ht="12.75">
      <c r="J93"/>
      <c r="L93" s="48"/>
      <c r="M93" s="48"/>
      <c r="X93" s="48"/>
      <c r="AA93"/>
      <c r="AB93" s="63">
        <v>42277</v>
      </c>
      <c r="AD93"/>
    </row>
    <row r="94" spans="10:30" ht="12.75">
      <c r="J94"/>
      <c r="L94" s="48"/>
      <c r="M94" s="48"/>
      <c r="X94" s="48"/>
      <c r="AA94"/>
      <c r="AB94" s="63">
        <v>42308</v>
      </c>
      <c r="AD94"/>
    </row>
    <row r="95" spans="10:30" ht="12.75">
      <c r="J95"/>
      <c r="L95" s="48"/>
      <c r="M95" s="48"/>
      <c r="X95" s="48"/>
      <c r="AA95"/>
      <c r="AB95" s="63">
        <v>42338</v>
      </c>
      <c r="AD95"/>
    </row>
    <row r="96" spans="10:30" ht="12.75">
      <c r="J96"/>
      <c r="L96" s="48"/>
      <c r="M96" s="48"/>
      <c r="X96" s="48"/>
      <c r="AA96"/>
      <c r="AB96" s="63">
        <v>42369</v>
      </c>
      <c r="AD96"/>
    </row>
    <row r="97" spans="10:30" ht="12.75">
      <c r="J97"/>
      <c r="L97" s="48"/>
      <c r="M97" s="48"/>
      <c r="X97" s="48"/>
      <c r="AA97"/>
      <c r="AB97" s="63">
        <v>42400</v>
      </c>
      <c r="AD97"/>
    </row>
    <row r="98" spans="10:30" ht="12.75">
      <c r="J98"/>
      <c r="L98" s="48"/>
      <c r="M98" s="48"/>
      <c r="X98" s="48"/>
      <c r="AA98"/>
      <c r="AB98" s="63">
        <v>42429</v>
      </c>
      <c r="AD98"/>
    </row>
    <row r="99" spans="10:30" ht="12.75">
      <c r="J99"/>
      <c r="L99" s="48"/>
      <c r="M99" s="48"/>
      <c r="X99" s="48"/>
      <c r="AA99"/>
      <c r="AB99" s="63">
        <v>42460</v>
      </c>
      <c r="AD99"/>
    </row>
    <row r="100" spans="10:30" ht="12.75">
      <c r="J100"/>
      <c r="L100" s="48"/>
      <c r="M100" s="48"/>
      <c r="X100" s="48"/>
      <c r="AA100"/>
      <c r="AB100" s="63">
        <v>42490</v>
      </c>
      <c r="AD100"/>
    </row>
    <row r="101" spans="10:30" ht="12.75">
      <c r="J101"/>
      <c r="L101" s="48"/>
      <c r="M101" s="48"/>
      <c r="X101" s="48"/>
      <c r="AA101"/>
      <c r="AB101" s="63">
        <v>42521</v>
      </c>
      <c r="AD101"/>
    </row>
    <row r="102" spans="10:30" ht="12.75">
      <c r="J102"/>
      <c r="L102" s="48"/>
      <c r="M102" s="48"/>
      <c r="X102" s="48"/>
      <c r="AA102"/>
      <c r="AB102" s="63">
        <v>42551</v>
      </c>
      <c r="AD102"/>
    </row>
    <row r="103" spans="10:30" ht="12.75">
      <c r="J103"/>
      <c r="L103" s="48"/>
      <c r="M103" s="48"/>
      <c r="X103" s="48"/>
      <c r="AA103"/>
      <c r="AB103" s="63">
        <v>42582</v>
      </c>
      <c r="AD103"/>
    </row>
    <row r="104" spans="10:30" ht="12.75">
      <c r="J104"/>
      <c r="L104" s="48"/>
      <c r="M104" s="48"/>
      <c r="X104" s="48"/>
      <c r="AA104"/>
      <c r="AB104" s="63">
        <v>42613</v>
      </c>
      <c r="AD104"/>
    </row>
    <row r="105" spans="10:30" ht="12.75">
      <c r="J105"/>
      <c r="L105" s="48"/>
      <c r="M105" s="48"/>
      <c r="X105" s="48"/>
      <c r="AA105"/>
      <c r="AB105" s="63">
        <v>42643</v>
      </c>
      <c r="AD105"/>
    </row>
    <row r="106" spans="10:30" ht="12.75">
      <c r="J106"/>
      <c r="L106" s="48"/>
      <c r="M106" s="48"/>
      <c r="X106" s="48"/>
      <c r="AA106"/>
      <c r="AB106" s="63">
        <v>42674</v>
      </c>
      <c r="AD106"/>
    </row>
    <row r="107" spans="10:30" ht="12.75">
      <c r="J107"/>
      <c r="L107" s="48"/>
      <c r="M107" s="48"/>
      <c r="X107" s="48"/>
      <c r="AA107"/>
      <c r="AB107" s="63">
        <v>42704</v>
      </c>
      <c r="AD107"/>
    </row>
    <row r="108" spans="10:30" ht="12.75">
      <c r="J108"/>
      <c r="L108" s="48"/>
      <c r="M108" s="48"/>
      <c r="X108" s="48"/>
      <c r="AA108"/>
      <c r="AB108" s="42"/>
      <c r="AD108"/>
    </row>
    <row r="109" spans="10:30" ht="12.75">
      <c r="J109"/>
      <c r="L109" s="48"/>
      <c r="M109" s="48"/>
      <c r="X109" s="48"/>
      <c r="AA109"/>
      <c r="AB109" s="42"/>
      <c r="AD109"/>
    </row>
    <row r="110" spans="10:30" ht="12.75">
      <c r="J110"/>
      <c r="L110" s="48"/>
      <c r="M110" s="48"/>
      <c r="X110" s="48"/>
      <c r="AA110"/>
      <c r="AB110" s="42"/>
      <c r="AD110"/>
    </row>
    <row r="111" spans="10:30" ht="12.75">
      <c r="J111"/>
      <c r="L111" s="48"/>
      <c r="M111" s="48"/>
      <c r="X111" s="48"/>
      <c r="AA111"/>
      <c r="AB111" s="42"/>
      <c r="AD111"/>
    </row>
    <row r="112" spans="10:30" ht="12.75">
      <c r="J112"/>
      <c r="L112" s="48"/>
      <c r="M112" s="48"/>
      <c r="X112" s="48"/>
      <c r="AA112"/>
      <c r="AB112" s="42"/>
      <c r="AD112"/>
    </row>
    <row r="113" spans="10:30" ht="12.75">
      <c r="J113"/>
      <c r="L113" s="48"/>
      <c r="M113" s="48"/>
      <c r="X113" s="48"/>
      <c r="AA113"/>
      <c r="AB113" s="42"/>
      <c r="AD113"/>
    </row>
    <row r="114" spans="10:30" ht="12.75">
      <c r="J114"/>
      <c r="L114" s="48"/>
      <c r="M114" s="48"/>
      <c r="X114" s="48"/>
      <c r="AA114"/>
      <c r="AB114" s="42"/>
      <c r="AD114"/>
    </row>
    <row r="115" spans="10:30" ht="12.75">
      <c r="J115"/>
      <c r="L115" s="48"/>
      <c r="M115" s="48"/>
      <c r="X115" s="48"/>
      <c r="AA115"/>
      <c r="AB115" s="42"/>
      <c r="AD115"/>
    </row>
    <row r="116" spans="10:30" ht="12.75">
      <c r="J116"/>
      <c r="L116" s="48"/>
      <c r="M116" s="48"/>
      <c r="X116" s="48"/>
      <c r="AA116"/>
      <c r="AB116" s="42"/>
      <c r="AD116"/>
    </row>
    <row r="117" spans="10:30" ht="12.75">
      <c r="J117"/>
      <c r="L117" s="48"/>
      <c r="M117" s="48"/>
      <c r="X117" s="48"/>
      <c r="AA117"/>
      <c r="AB117" s="42"/>
      <c r="AD117"/>
    </row>
    <row r="118" spans="10:30" ht="12.75">
      <c r="J118"/>
      <c r="L118" s="48"/>
      <c r="M118" s="48"/>
      <c r="X118" s="48"/>
      <c r="AA118"/>
      <c r="AB118" s="42"/>
      <c r="AD118"/>
    </row>
    <row r="119" spans="10:30" ht="12.75">
      <c r="J119"/>
      <c r="L119" s="48"/>
      <c r="M119" s="48"/>
      <c r="X119" s="48"/>
      <c r="AA119"/>
      <c r="AB119" s="42"/>
      <c r="AD119"/>
    </row>
    <row r="120" spans="10:30" ht="12.75">
      <c r="J120"/>
      <c r="L120" s="48"/>
      <c r="M120" s="48"/>
      <c r="X120" s="48"/>
      <c r="AA120"/>
      <c r="AB120" s="42"/>
      <c r="AD120"/>
    </row>
    <row r="121" spans="10:30" ht="12.75">
      <c r="J121"/>
      <c r="L121" s="48"/>
      <c r="M121" s="48"/>
      <c r="X121" s="48"/>
      <c r="AA121"/>
      <c r="AB121" s="42"/>
      <c r="AD121"/>
    </row>
    <row r="122" spans="10:30" ht="12.75">
      <c r="J122"/>
      <c r="L122" s="48"/>
      <c r="M122" s="48"/>
      <c r="X122" s="48"/>
      <c r="AA122"/>
      <c r="AB122" s="42"/>
      <c r="AD122"/>
    </row>
    <row r="123" spans="10:30" ht="12.75">
      <c r="J123"/>
      <c r="L123" s="48"/>
      <c r="M123" s="48"/>
      <c r="X123" s="48"/>
      <c r="AA123"/>
      <c r="AB123" s="42"/>
      <c r="AD123"/>
    </row>
    <row r="124" spans="10:30" ht="12.75">
      <c r="J124"/>
      <c r="L124" s="48"/>
      <c r="M124" s="48"/>
      <c r="X124" s="48"/>
      <c r="AA124"/>
      <c r="AB124" s="42"/>
      <c r="AD124"/>
    </row>
    <row r="125" spans="10:30" ht="12.75">
      <c r="J125"/>
      <c r="L125" s="48"/>
      <c r="M125" s="48"/>
      <c r="X125" s="48"/>
      <c r="AA125"/>
      <c r="AB125" s="42"/>
      <c r="AD125"/>
    </row>
    <row r="126" spans="10:30" ht="12.75">
      <c r="J126"/>
      <c r="L126" s="48"/>
      <c r="M126" s="48"/>
      <c r="X126" s="48"/>
      <c r="AA126"/>
      <c r="AB126" s="42"/>
      <c r="AD126"/>
    </row>
    <row r="127" spans="10:30" ht="12.75">
      <c r="J127"/>
      <c r="L127" s="48"/>
      <c r="M127" s="48"/>
      <c r="X127" s="48"/>
      <c r="AA127"/>
      <c r="AB127" s="42"/>
      <c r="AD127"/>
    </row>
    <row r="128" spans="10:30" ht="12.75">
      <c r="J128"/>
      <c r="L128" s="48"/>
      <c r="M128" s="48"/>
      <c r="X128" s="48"/>
      <c r="AA128"/>
      <c r="AB128" s="42"/>
      <c r="AD128"/>
    </row>
    <row r="129" spans="10:30" ht="12.75">
      <c r="J129"/>
      <c r="L129" s="48"/>
      <c r="M129" s="48"/>
      <c r="X129" s="48"/>
      <c r="AA129"/>
      <c r="AB129"/>
      <c r="AD129"/>
    </row>
    <row r="130" spans="10:30" ht="12.75">
      <c r="J130"/>
      <c r="L130" s="48"/>
      <c r="M130" s="48"/>
      <c r="X130" s="48"/>
      <c r="AA130"/>
      <c r="AB130"/>
      <c r="AD130"/>
    </row>
    <row r="131" spans="10:30" ht="12.75">
      <c r="J131"/>
      <c r="L131" s="48"/>
      <c r="M131" s="48"/>
      <c r="X131" s="48"/>
      <c r="AA131"/>
      <c r="AB131"/>
      <c r="AD131"/>
    </row>
    <row r="132" spans="10:30" ht="12.75">
      <c r="J132"/>
      <c r="L132" s="48"/>
      <c r="M132" s="48"/>
      <c r="X132" s="48"/>
      <c r="AA132"/>
      <c r="AB132"/>
      <c r="AD132"/>
    </row>
    <row r="133" spans="10:30" ht="12.75">
      <c r="J133"/>
      <c r="L133" s="48"/>
      <c r="M133" s="48"/>
      <c r="X133" s="48"/>
      <c r="AA133"/>
      <c r="AB133"/>
      <c r="AD133"/>
    </row>
    <row r="134" spans="10:30" ht="12.75">
      <c r="J134"/>
      <c r="L134" s="48"/>
      <c r="M134" s="48"/>
      <c r="X134" s="48"/>
      <c r="AA134"/>
      <c r="AB134"/>
      <c r="AD134"/>
    </row>
    <row r="135" spans="10:30" ht="12.75">
      <c r="J135"/>
      <c r="L135" s="48"/>
      <c r="M135" s="48"/>
      <c r="X135" s="48"/>
      <c r="AA135"/>
      <c r="AB135"/>
      <c r="AD135"/>
    </row>
    <row r="136" spans="10:30" ht="12.75">
      <c r="J136"/>
      <c r="L136" s="48"/>
      <c r="M136" s="48"/>
      <c r="X136" s="48"/>
      <c r="AA136"/>
      <c r="AB136"/>
      <c r="AD136"/>
    </row>
    <row r="137" spans="10:30" ht="12.75">
      <c r="J137"/>
      <c r="L137" s="48"/>
      <c r="M137" s="48"/>
      <c r="W137"/>
      <c r="X137" s="48"/>
      <c r="AB137"/>
      <c r="AC137" s="42"/>
      <c r="AD137"/>
    </row>
    <row r="138" spans="10:30" ht="12.75">
      <c r="J138"/>
      <c r="L138" s="48"/>
      <c r="M138" s="48"/>
      <c r="W138"/>
      <c r="X138" s="48"/>
      <c r="AB138"/>
      <c r="AC138" s="42"/>
      <c r="AD138"/>
    </row>
    <row r="139" spans="10:30" ht="12.75">
      <c r="J139"/>
      <c r="L139" s="48"/>
      <c r="M139" s="48"/>
      <c r="W139"/>
      <c r="X139" s="48"/>
      <c r="AB139"/>
      <c r="AC139" s="42"/>
      <c r="AD139"/>
    </row>
    <row r="140" spans="10:30" ht="12.75">
      <c r="J140"/>
      <c r="L140" s="48"/>
      <c r="M140" s="48"/>
      <c r="W140"/>
      <c r="X140" s="48"/>
      <c r="AB140"/>
      <c r="AC140" s="42"/>
      <c r="AD140"/>
    </row>
    <row r="141" spans="10:30" ht="12.75">
      <c r="J141"/>
      <c r="L141" s="48"/>
      <c r="M141" s="48"/>
      <c r="W141"/>
      <c r="X141" s="48"/>
      <c r="AB141"/>
      <c r="AC141" s="42"/>
      <c r="AD141"/>
    </row>
    <row r="142" spans="10:30" ht="12.75">
      <c r="J142"/>
      <c r="L142" s="48"/>
      <c r="M142" s="48"/>
      <c r="W142"/>
      <c r="X142" s="48"/>
      <c r="AB142"/>
      <c r="AC142" s="42"/>
      <c r="AD142"/>
    </row>
    <row r="143" spans="10:30" ht="12.75">
      <c r="J143"/>
      <c r="L143" s="48"/>
      <c r="M143" s="48"/>
      <c r="W143"/>
      <c r="X143" s="48"/>
      <c r="AB143"/>
      <c r="AC143" s="42"/>
      <c r="AD143"/>
    </row>
    <row r="144" spans="10:30" ht="12.75">
      <c r="J144"/>
      <c r="L144" s="48"/>
      <c r="M144" s="48"/>
      <c r="W144"/>
      <c r="X144" s="48"/>
      <c r="AB144"/>
      <c r="AC144" s="42"/>
      <c r="AD144"/>
    </row>
    <row r="145" spans="10:30" ht="12.75">
      <c r="J145"/>
      <c r="L145" s="48"/>
      <c r="M145" s="48"/>
      <c r="W145"/>
      <c r="X145" s="48"/>
      <c r="AB145"/>
      <c r="AC145" s="42"/>
      <c r="AD145"/>
    </row>
    <row r="146" spans="10:30" ht="12.75">
      <c r="J146"/>
      <c r="L146" s="48"/>
      <c r="M146" s="48"/>
      <c r="W146"/>
      <c r="X146" s="48"/>
      <c r="AB146"/>
      <c r="AC146" s="42"/>
      <c r="AD146"/>
    </row>
    <row r="147" spans="10:30" ht="12.75">
      <c r="J147"/>
      <c r="L147" s="48"/>
      <c r="M147" s="48"/>
      <c r="W147"/>
      <c r="X147" s="48"/>
      <c r="AB147"/>
      <c r="AC147" s="42"/>
      <c r="AD147"/>
    </row>
    <row r="148" spans="10:30" ht="12.75">
      <c r="J148"/>
      <c r="L148" s="48"/>
      <c r="M148" s="48"/>
      <c r="W148"/>
      <c r="X148" s="48"/>
      <c r="AB148"/>
      <c r="AC148" s="42"/>
      <c r="AD148"/>
    </row>
    <row r="149" spans="10:30" ht="12.75">
      <c r="J149"/>
      <c r="L149" s="48"/>
      <c r="M149" s="48"/>
      <c r="W149"/>
      <c r="X149" s="48"/>
      <c r="AB149"/>
      <c r="AC149" s="42"/>
      <c r="AD149"/>
    </row>
    <row r="150" spans="10:30" ht="12.75">
      <c r="J150"/>
      <c r="L150" s="48"/>
      <c r="M150" s="48"/>
      <c r="W150"/>
      <c r="X150" s="48"/>
      <c r="AB150"/>
      <c r="AC150" s="42"/>
      <c r="AD150"/>
    </row>
    <row r="151" spans="10:30" ht="12.75">
      <c r="J151"/>
      <c r="L151" s="48"/>
      <c r="M151" s="48"/>
      <c r="W151"/>
      <c r="X151" s="48"/>
      <c r="AB151"/>
      <c r="AC151" s="42"/>
      <c r="AD151"/>
    </row>
    <row r="152" spans="10:30" ht="12.75">
      <c r="J152"/>
      <c r="L152" s="48"/>
      <c r="M152" s="48"/>
      <c r="W152"/>
      <c r="X152" s="48"/>
      <c r="AB152"/>
      <c r="AC152" s="42"/>
      <c r="AD152"/>
    </row>
    <row r="153" spans="10:30" ht="12.75">
      <c r="J153"/>
      <c r="L153" s="48"/>
      <c r="M153" s="48"/>
      <c r="W153"/>
      <c r="X153" s="48"/>
      <c r="AB153"/>
      <c r="AC153" s="42"/>
      <c r="AD153"/>
    </row>
    <row r="154" spans="10:30" ht="12.75">
      <c r="J154"/>
      <c r="L154" s="48"/>
      <c r="M154" s="48"/>
      <c r="W154"/>
      <c r="X154" s="48"/>
      <c r="AB154"/>
      <c r="AC154" s="42"/>
      <c r="AD154"/>
    </row>
    <row r="155" spans="10:30" ht="12.75">
      <c r="J155"/>
      <c r="L155" s="48"/>
      <c r="M155" s="48"/>
      <c r="W155"/>
      <c r="X155" s="48"/>
      <c r="AB155"/>
      <c r="AC155" s="42"/>
      <c r="AD155"/>
    </row>
    <row r="156" spans="10:30" ht="12.75">
      <c r="J156"/>
      <c r="L156" s="48"/>
      <c r="M156" s="48"/>
      <c r="W156"/>
      <c r="X156" s="48"/>
      <c r="AB156"/>
      <c r="AC156" s="42"/>
      <c r="AD156"/>
    </row>
    <row r="157" spans="10:30" ht="12.75">
      <c r="J157"/>
      <c r="L157" s="48"/>
      <c r="M157" s="48"/>
      <c r="W157"/>
      <c r="X157" s="48"/>
      <c r="AB157"/>
      <c r="AC157" s="42"/>
      <c r="AD157"/>
    </row>
    <row r="158" spans="10:30" ht="12.75">
      <c r="J158"/>
      <c r="L158" s="48"/>
      <c r="M158" s="48"/>
      <c r="W158"/>
      <c r="X158" s="48"/>
      <c r="AB158"/>
      <c r="AC158" s="42"/>
      <c r="AD158"/>
    </row>
    <row r="159" spans="10:30" ht="12.75">
      <c r="J159"/>
      <c r="L159" s="48"/>
      <c r="M159" s="48"/>
      <c r="W159"/>
      <c r="X159" s="48"/>
      <c r="AB159"/>
      <c r="AC159" s="42"/>
      <c r="AD159"/>
    </row>
    <row r="160" spans="10:30" ht="12.75">
      <c r="J160"/>
      <c r="L160" s="48"/>
      <c r="M160" s="48"/>
      <c r="W160"/>
      <c r="X160" s="48"/>
      <c r="AB160"/>
      <c r="AC160" s="42"/>
      <c r="AD160"/>
    </row>
    <row r="161" spans="10:30" ht="12.75">
      <c r="J161"/>
      <c r="L161" s="48"/>
      <c r="M161" s="48"/>
      <c r="W161"/>
      <c r="X161" s="48"/>
      <c r="AB161"/>
      <c r="AC161" s="42"/>
      <c r="AD161"/>
    </row>
    <row r="162" spans="10:30" ht="12.75">
      <c r="J162"/>
      <c r="L162" s="48"/>
      <c r="M162" s="48"/>
      <c r="W162"/>
      <c r="X162" s="48"/>
      <c r="AB162"/>
      <c r="AC162" s="42"/>
      <c r="AD162"/>
    </row>
    <row r="163" spans="10:30" ht="12.75">
      <c r="J163"/>
      <c r="L163" s="48"/>
      <c r="M163" s="48"/>
      <c r="W163"/>
      <c r="X163" s="48"/>
      <c r="AB163"/>
      <c r="AC163" s="42"/>
      <c r="AD163"/>
    </row>
    <row r="164" spans="10:30" ht="12.75">
      <c r="J164"/>
      <c r="L164" s="48"/>
      <c r="M164" s="48"/>
      <c r="W164"/>
      <c r="X164" s="48"/>
      <c r="AB164"/>
      <c r="AC164" s="42"/>
      <c r="AD164"/>
    </row>
    <row r="165" spans="10:30" ht="12.75">
      <c r="J165"/>
      <c r="L165" s="48"/>
      <c r="M165" s="48"/>
      <c r="W165"/>
      <c r="X165" s="48"/>
      <c r="AB165"/>
      <c r="AC165" s="42"/>
      <c r="AD165"/>
    </row>
    <row r="166" spans="10:30" ht="12.75">
      <c r="J166"/>
      <c r="L166" s="48"/>
      <c r="M166" s="48"/>
      <c r="W166"/>
      <c r="X166" s="48"/>
      <c r="AB166"/>
      <c r="AC166" s="42"/>
      <c r="AD166"/>
    </row>
    <row r="167" spans="10:30" ht="12.75">
      <c r="J167"/>
      <c r="L167" s="48"/>
      <c r="M167" s="48"/>
      <c r="W167"/>
      <c r="X167" s="48"/>
      <c r="AB167"/>
      <c r="AC167" s="42"/>
      <c r="AD167"/>
    </row>
    <row r="168" spans="10:30" ht="12.75">
      <c r="J168"/>
      <c r="L168" s="48"/>
      <c r="M168" s="48"/>
      <c r="W168"/>
      <c r="X168" s="48"/>
      <c r="AB168"/>
      <c r="AC168" s="42"/>
      <c r="AD168"/>
    </row>
    <row r="169" spans="10:30" ht="12.75">
      <c r="J169"/>
      <c r="L169" s="48"/>
      <c r="M169" s="48"/>
      <c r="W169"/>
      <c r="X169" s="48"/>
      <c r="AB169"/>
      <c r="AC169" s="42"/>
      <c r="AD169"/>
    </row>
    <row r="170" spans="10:30" ht="12.75">
      <c r="J170"/>
      <c r="L170" s="48"/>
      <c r="M170" s="48"/>
      <c r="W170"/>
      <c r="X170" s="48"/>
      <c r="AB170"/>
      <c r="AC170" s="42"/>
      <c r="AD170"/>
    </row>
    <row r="171" spans="10:30" ht="12.75">
      <c r="J171"/>
      <c r="L171" s="48"/>
      <c r="M171" s="48"/>
      <c r="W171"/>
      <c r="X171" s="48"/>
      <c r="AB171"/>
      <c r="AC171" s="42"/>
      <c r="AD171"/>
    </row>
    <row r="172" spans="10:30" ht="12.75">
      <c r="J172"/>
      <c r="L172" s="48"/>
      <c r="M172" s="48"/>
      <c r="W172"/>
      <c r="X172" s="48"/>
      <c r="AB172"/>
      <c r="AC172" s="42"/>
      <c r="AD172"/>
    </row>
    <row r="173" spans="10:30" ht="12.75">
      <c r="J173"/>
      <c r="L173" s="48"/>
      <c r="M173" s="48"/>
      <c r="W173"/>
      <c r="X173" s="48"/>
      <c r="AB173"/>
      <c r="AC173" s="42"/>
      <c r="AD173"/>
    </row>
    <row r="174" spans="10:30" ht="12.75">
      <c r="J174"/>
      <c r="L174" s="48"/>
      <c r="M174" s="48"/>
      <c r="W174"/>
      <c r="X174" s="48"/>
      <c r="AB174"/>
      <c r="AC174" s="42"/>
      <c r="AD174"/>
    </row>
    <row r="175" spans="10:30" ht="12.75">
      <c r="J175"/>
      <c r="L175" s="48"/>
      <c r="M175" s="48"/>
      <c r="W175"/>
      <c r="X175" s="48"/>
      <c r="AC175" s="42"/>
      <c r="AD175"/>
    </row>
    <row r="176" spans="10:30" ht="12.75">
      <c r="J176"/>
      <c r="L176" s="48"/>
      <c r="M176" s="48"/>
      <c r="W176"/>
      <c r="X176" s="48"/>
      <c r="AC176" s="42"/>
      <c r="AD176"/>
    </row>
    <row r="177" spans="10:30" ht="12.75">
      <c r="J177"/>
      <c r="L177" s="48"/>
      <c r="M177" s="48"/>
      <c r="W177"/>
      <c r="X177" s="48"/>
      <c r="AC177" s="42"/>
      <c r="AD177"/>
    </row>
    <row r="178" spans="10:30" ht="12.75">
      <c r="J178"/>
      <c r="L178" s="48"/>
      <c r="M178" s="48"/>
      <c r="W178"/>
      <c r="X178" s="48"/>
      <c r="AC178" s="42"/>
      <c r="AD178"/>
    </row>
    <row r="179" spans="10:30" ht="12.75">
      <c r="J179"/>
      <c r="L179" s="48"/>
      <c r="M179" s="48"/>
      <c r="W179"/>
      <c r="X179" s="48"/>
      <c r="AC179" s="42"/>
      <c r="AD179"/>
    </row>
    <row r="180" spans="10:30" ht="12.75">
      <c r="J180"/>
      <c r="L180" s="48"/>
      <c r="M180" s="48"/>
      <c r="W180"/>
      <c r="X180" s="48"/>
      <c r="AC180" s="42"/>
      <c r="AD180"/>
    </row>
  </sheetData>
  <sheetProtection password="8205" sheet="1" objects="1" scenarios="1" selectLockedCells="1" selectUnlockedCells="1"/>
  <printOptions/>
  <pageMargins left="0.67" right="0.3" top="0.69" bottom="0.74" header="0.4921259845" footer="0.4921259845"/>
  <pageSetup horizontalDpi="600" verticalDpi="600" orientation="portrait" paperSize="9" scale="90" r:id="rId2"/>
  <headerFooter alignWithMargins="0">
    <oddFooter>&amp;L&amp;F / &amp;A - &amp;D &amp;T&amp;Cwww.opawilli.de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A330"/>
  <sheetViews>
    <sheetView showGridLines="0" showRowColHeaders="0" tabSelected="1" zoomScalePageLayoutView="0" workbookViewId="0" topLeftCell="A1">
      <pane ySplit="3" topLeftCell="A19" activePane="bottomLeft" state="frozen"/>
      <selection pane="topLeft" activeCell="A1" sqref="A1"/>
      <selection pane="bottomLeft" activeCell="G40" sqref="G40"/>
    </sheetView>
  </sheetViews>
  <sheetFormatPr defaultColWidth="26.421875" defaultRowHeight="12.75"/>
  <cols>
    <col min="1" max="1" width="2.00390625" style="0" customWidth="1"/>
    <col min="2" max="2" width="8.7109375" style="45" customWidth="1"/>
    <col min="3" max="3" width="10.140625" style="46" customWidth="1"/>
    <col min="4" max="4" width="8.28125" style="0" customWidth="1"/>
    <col min="5" max="5" width="8.8515625" style="0" customWidth="1"/>
    <col min="6" max="6" width="8.28125" style="0" customWidth="1"/>
    <col min="7" max="7" width="7.8515625" style="0" customWidth="1"/>
    <col min="8" max="8" width="8.28125" style="0" customWidth="1"/>
    <col min="9" max="9" width="7.28125" style="0" customWidth="1"/>
    <col min="10" max="10" width="7.7109375" style="0" customWidth="1"/>
    <col min="11" max="11" width="8.57421875" style="48" customWidth="1"/>
    <col min="12" max="12" width="8.421875" style="0" customWidth="1"/>
    <col min="13" max="13" width="9.28125" style="0" customWidth="1"/>
    <col min="14" max="14" width="0.9921875" style="0" customWidth="1"/>
    <col min="15" max="15" width="7.421875" style="48" hidden="1" customWidth="1"/>
    <col min="16" max="16" width="8.421875" style="0" hidden="1" customWidth="1"/>
    <col min="17" max="19" width="5.421875" style="48" hidden="1" customWidth="1"/>
    <col min="20" max="22" width="5.57421875" style="48" hidden="1" customWidth="1"/>
    <col min="23" max="23" width="5.7109375" style="48" hidden="1" customWidth="1"/>
    <col min="24" max="24" width="8.140625" style="0" hidden="1" customWidth="1"/>
    <col min="25" max="25" width="8.28125" style="48" hidden="1" customWidth="1"/>
    <col min="26" max="26" width="6.28125" style="48" hidden="1" customWidth="1"/>
    <col min="27" max="27" width="9.57421875" style="48" hidden="1" customWidth="1"/>
    <col min="28" max="255" width="11.57421875" style="0" customWidth="1"/>
  </cols>
  <sheetData>
    <row r="1" ht="12.75"/>
    <row r="2" spans="9:27" ht="15">
      <c r="I2" s="83"/>
      <c r="J2" s="84"/>
      <c r="K2" s="65" t="s">
        <v>82</v>
      </c>
      <c r="L2" s="85"/>
      <c r="M2" s="133">
        <v>0</v>
      </c>
      <c r="N2" s="86"/>
      <c r="P2" s="91"/>
      <c r="W2"/>
      <c r="X2" s="48"/>
      <c r="AA2"/>
    </row>
    <row r="3" spans="2:27" s="5" customFormat="1" ht="34.5" customHeight="1">
      <c r="B3" s="1" t="s">
        <v>0</v>
      </c>
      <c r="C3" s="2" t="s">
        <v>81</v>
      </c>
      <c r="D3" s="2" t="s">
        <v>1</v>
      </c>
      <c r="E3" s="2" t="s">
        <v>2</v>
      </c>
      <c r="F3" s="131" t="s">
        <v>3</v>
      </c>
      <c r="G3" s="131" t="s">
        <v>4</v>
      </c>
      <c r="H3" s="131" t="s">
        <v>5</v>
      </c>
      <c r="I3" s="131" t="s">
        <v>6</v>
      </c>
      <c r="J3" s="2" t="s">
        <v>7</v>
      </c>
      <c r="K3" s="2" t="s">
        <v>9</v>
      </c>
      <c r="L3" s="3" t="s">
        <v>50</v>
      </c>
      <c r="M3" s="4" t="s">
        <v>10</v>
      </c>
      <c r="N3" s="89"/>
      <c r="O3" s="92" t="s">
        <v>8</v>
      </c>
      <c r="P3" s="93" t="s">
        <v>83</v>
      </c>
      <c r="Q3" s="94" t="s">
        <v>84</v>
      </c>
      <c r="R3" s="94" t="s">
        <v>85</v>
      </c>
      <c r="S3" s="94" t="s">
        <v>86</v>
      </c>
      <c r="T3" s="94" t="s">
        <v>87</v>
      </c>
      <c r="U3" s="94" t="s">
        <v>88</v>
      </c>
      <c r="V3" s="94" t="s">
        <v>89</v>
      </c>
      <c r="W3" s="95" t="s">
        <v>11</v>
      </c>
      <c r="X3" s="96" t="s">
        <v>12</v>
      </c>
      <c r="Y3" s="95" t="s">
        <v>13</v>
      </c>
      <c r="Z3" s="95" t="s">
        <v>14</v>
      </c>
      <c r="AA3" s="96" t="s">
        <v>90</v>
      </c>
    </row>
    <row r="4" spans="2:27" s="5" customFormat="1" ht="15.75" customHeight="1">
      <c r="B4" s="66">
        <v>40147</v>
      </c>
      <c r="C4" s="67" t="str">
        <f aca="true" t="shared" si="0" ref="C4:C34">IF(B4="","",TEXT(B4,"TTTT"))</f>
        <v>Sonntag</v>
      </c>
      <c r="D4" s="68"/>
      <c r="E4" s="68"/>
      <c r="F4" s="69">
        <f>IF(D4="","",IF(C4="Freitag",$I$45,IF(C4="Samstag","frei",IF(C4="Sonntag","frei",$I$44))))</f>
      </c>
      <c r="G4" s="70">
        <f aca="true" t="shared" si="1" ref="G4:G34">IF(D4="","",D4+O4+$F$56)</f>
      </c>
      <c r="H4" s="70">
        <f>IF(D4="","",D4+$H$57)</f>
      </c>
      <c r="I4" s="71">
        <f>IF(D4="","",D4+$G$51+$I$51)</f>
      </c>
      <c r="J4" s="72">
        <f aca="true" t="shared" si="2" ref="J4:J34">IF(E4="","",IF(K4&gt;=$H$57,Q4,IF(K4&lt;=$H$56,"0:00",IF(P4&gt;$Y$34,$F$56,Q4))))</f>
      </c>
      <c r="K4" s="73">
        <f>IF(D4="","",ROUND((E4-D4),5))</f>
      </c>
      <c r="L4" s="74">
        <f aca="true" t="shared" si="3" ref="L4:L34">IF(K4="","",IF($G$51+$I$51-K4&lt;0,$G$51+$I$51-O4-J4,K4-O4-J4))</f>
      </c>
      <c r="M4" s="132">
        <f>IF(K4="",M2,M2+L4)</f>
        <v>0</v>
      </c>
      <c r="N4" s="90"/>
      <c r="O4" s="97" t="str">
        <f aca="true" t="shared" si="4" ref="O4:O34">IF(C4="","",IF(C4="Samstag","0:00",IF(C4="Sonntag","0:00",IF(C4="Freitag",$K$40,$K$39))))</f>
        <v>0:00</v>
      </c>
      <c r="P4" s="98">
        <f aca="true" t="shared" si="5" ref="P4:P34">LEFT(K4,6)</f>
      </c>
      <c r="Q4" s="34">
        <f aca="true" t="shared" si="6" ref="Q4:Q34">IF(P4=$Y$5,$Z$5,IF(P4=$Y$6,$Z$6,IF(P4=$Y$7,$Z$7,IF(P4=$Y$8,$Z$8,IF(P4=$Y$9,$Z$9,IF(P4=$Y$10,$Z$10,IF(P4=$Y$11,$Z$11,IF(P4=$Y$12,$Z$12,R4))))))))</f>
        <v>0.03125</v>
      </c>
      <c r="R4" s="34">
        <f aca="true" t="shared" si="7" ref="R4:R34">IF(P4=$Y$13,$Z$13,IF(P4=$Y$14,$Z$14,IF(P4=$Y$15,$Z$15,IF(P4=$Y$16,$Z$16,IF(P4=$Y$17,$Z$17,IF(P4=$Y$18,$Z$18,IF(P4=$Y$19,$Z$19,IF(P4=$Y$20,$Z$20,S4))))))))</f>
        <v>0.03125</v>
      </c>
      <c r="S4" s="34">
        <f aca="true" t="shared" si="8" ref="S4:S34">IF(P4=$Y$21,$Z$21,IF(P4=$Y$22,$Z$22,IF(P4=$Y$23,$Z$23,IF(P4=$Y$24,$Z$24,IF(P4=$Y$25,$Z$25,IF(P4=$Y$26,$Z$26,IF(P4=$Y$27,$Z$27,IF(P4=$Y$28,$Z$28,T4))))))))</f>
        <v>0.03125</v>
      </c>
      <c r="T4" s="34">
        <f aca="true" t="shared" si="9" ref="T4:T34">IF(P4=$Y$29,$Z$29,IF(P4=$Y$30,$Z$30,IF(P4=$Y$31,$Z$31,IF(P4=$Y$32,$Z$32,IF(P4=$Y$33,$Z$33,IF(P4=$Y$34,$Z$34,U4))))))</f>
        <v>0.03125</v>
      </c>
      <c r="U4" s="34">
        <f>IF(P4=$Y$36,$Z$36,IF(P4=$Y$37,$Z$37,IF(P4=$Y$41,$Z$41,IF(P4=$Y$42,Z42,IF(P4=$Y$38,$Z$38,IF(P4=$Y$39,$Z$39,IF(P4=$Y$40,$Z$40,V4)))))))</f>
        <v>0.03125</v>
      </c>
      <c r="V4" s="34">
        <f aca="true" t="shared" si="10" ref="V4:V34">IF(P4=$Y$43,$Z$43,IF(P4=$Y$44,$Z$44,IF(P4=$Y$45,$Z$45,IF(P4=$Y$46,$Z$46,IF(P4=$Y$47,$Z$47,IF(P4=$Y$48,$Z$48,IF(P4=$Y$49,$Z$49,($F$56+$F$57))))))))</f>
        <v>0.03125</v>
      </c>
      <c r="W4" s="99">
        <v>0.249999999999983</v>
      </c>
      <c r="X4" s="34">
        <f aca="true" t="shared" si="11" ref="X4:X36">ROUND(W4,5)</f>
        <v>0.25</v>
      </c>
      <c r="Y4" s="35" t="str">
        <f aca="true" t="shared" si="12" ref="Y4:Y36">LEFT(X4,6)</f>
        <v>0,25</v>
      </c>
      <c r="Z4" s="100">
        <v>0</v>
      </c>
      <c r="AA4" s="101">
        <v>37802</v>
      </c>
    </row>
    <row r="5" spans="2:27" s="9" customFormat="1" ht="15.75" customHeight="1">
      <c r="B5" s="75">
        <f>B4+1</f>
        <v>40148</v>
      </c>
      <c r="C5" s="67" t="str">
        <f t="shared" si="0"/>
        <v>Montag</v>
      </c>
      <c r="D5" s="68"/>
      <c r="E5" s="68"/>
      <c r="F5" s="69">
        <f aca="true" t="shared" si="13" ref="F5:F34">IF(D5="","",IF(C5="Freitag",$I$45,IF(C5="Samstag","frei",IF(C5="Sonntag","frei",$I$44))))</f>
      </c>
      <c r="G5" s="70">
        <f t="shared" si="1"/>
      </c>
      <c r="H5" s="70">
        <f aca="true" t="shared" si="14" ref="H5:H34">IF(D5="","",D5+$H$57)</f>
      </c>
      <c r="I5" s="71">
        <f aca="true" t="shared" si="15" ref="I5:I34">IF(D5="","",D5+$G$51+$I$51)</f>
      </c>
      <c r="J5" s="72">
        <f t="shared" si="2"/>
      </c>
      <c r="K5" s="73">
        <f aca="true" t="shared" si="16" ref="K5:K34">IF(D5="","",ROUND((E5-D5),5))</f>
      </c>
      <c r="L5" s="74">
        <f t="shared" si="3"/>
      </c>
      <c r="M5" s="132">
        <f aca="true" t="shared" si="17" ref="M5:M34">IF(K5="",M4,M4+L5)</f>
        <v>0</v>
      </c>
      <c r="N5" s="90"/>
      <c r="O5" s="102">
        <f t="shared" si="4"/>
        <v>0.354166666666667</v>
      </c>
      <c r="P5" s="98">
        <f t="shared" si="5"/>
      </c>
      <c r="Q5" s="34">
        <f t="shared" si="6"/>
        <v>0.03125</v>
      </c>
      <c r="R5" s="34">
        <f t="shared" si="7"/>
        <v>0.03125</v>
      </c>
      <c r="S5" s="34">
        <f t="shared" si="8"/>
        <v>0.03125</v>
      </c>
      <c r="T5" s="34">
        <f t="shared" si="9"/>
        <v>0.03125</v>
      </c>
      <c r="U5" s="34">
        <f>IF(P5=$Y$36,$Z$36,IF(P5=$Y$37,$Z$37,IF(P5=$Y$41,$Z$41,IF(P5=$Y$42,Z38,IF(P5=$Y$38,$Z$38,IF(P5=$Y$39,$Z$39,IF(P5=$Y$40,$Z$40,V5)))))))</f>
        <v>0.03125</v>
      </c>
      <c r="V5" s="34">
        <f t="shared" si="10"/>
        <v>0.03125</v>
      </c>
      <c r="W5" s="99">
        <v>0.250694444444427</v>
      </c>
      <c r="X5" s="34">
        <f t="shared" si="11"/>
        <v>0.25069</v>
      </c>
      <c r="Y5" s="35" t="str">
        <f t="shared" si="12"/>
        <v>0,2506</v>
      </c>
      <c r="Z5" s="100">
        <v>0.000694444444444444</v>
      </c>
      <c r="AA5" s="101">
        <v>37833</v>
      </c>
    </row>
    <row r="6" spans="2:27" s="9" customFormat="1" ht="13.5">
      <c r="B6" s="75">
        <f aca="true" t="shared" si="18" ref="B6:B34">B5+1</f>
        <v>40149</v>
      </c>
      <c r="C6" s="67" t="str">
        <f t="shared" si="0"/>
        <v>Dienstag</v>
      </c>
      <c r="D6" s="68"/>
      <c r="E6" s="68"/>
      <c r="F6" s="69">
        <f t="shared" si="13"/>
      </c>
      <c r="G6" s="70">
        <f t="shared" si="1"/>
      </c>
      <c r="H6" s="70">
        <f t="shared" si="14"/>
      </c>
      <c r="I6" s="71">
        <f t="shared" si="15"/>
      </c>
      <c r="J6" s="72">
        <f t="shared" si="2"/>
      </c>
      <c r="K6" s="73">
        <f t="shared" si="16"/>
      </c>
      <c r="L6" s="74">
        <f t="shared" si="3"/>
      </c>
      <c r="M6" s="132">
        <f t="shared" si="17"/>
        <v>0</v>
      </c>
      <c r="N6" s="90"/>
      <c r="O6" s="102">
        <f t="shared" si="4"/>
        <v>0.354166666666667</v>
      </c>
      <c r="P6" s="98">
        <f t="shared" si="5"/>
      </c>
      <c r="Q6" s="34">
        <f t="shared" si="6"/>
        <v>0.03125</v>
      </c>
      <c r="R6" s="34">
        <f t="shared" si="7"/>
        <v>0.03125</v>
      </c>
      <c r="S6" s="34">
        <f t="shared" si="8"/>
        <v>0.03125</v>
      </c>
      <c r="T6" s="34">
        <f t="shared" si="9"/>
        <v>0.03125</v>
      </c>
      <c r="U6" s="34">
        <f>IF(P6=$Y$36,$Z$36,IF(P6=$Y$37,$Z$37,IF(P6=$Y$41,$Z$41,IF(P6=$Y$42,Z39,IF(P6=$Y$38,$Z$38,IF(P6=$Y$39,$Z$39,IF(P6=$Y$40,$Z$40,V6)))))))</f>
        <v>0.03125</v>
      </c>
      <c r="V6" s="34">
        <f t="shared" si="10"/>
        <v>0.03125</v>
      </c>
      <c r="W6" s="99">
        <v>0.251388888888871</v>
      </c>
      <c r="X6" s="34">
        <f t="shared" si="11"/>
        <v>0.25139</v>
      </c>
      <c r="Y6" s="35" t="str">
        <f t="shared" si="12"/>
        <v>0,2513</v>
      </c>
      <c r="Z6" s="100">
        <v>1.00138888888889</v>
      </c>
      <c r="AA6" s="101">
        <v>37864</v>
      </c>
    </row>
    <row r="7" spans="2:27" s="9" customFormat="1" ht="13.5">
      <c r="B7" s="75">
        <f t="shared" si="18"/>
        <v>40150</v>
      </c>
      <c r="C7" s="67" t="str">
        <f t="shared" si="0"/>
        <v>Mittwoch</v>
      </c>
      <c r="D7" s="68"/>
      <c r="E7" s="68"/>
      <c r="F7" s="69">
        <f t="shared" si="13"/>
      </c>
      <c r="G7" s="70">
        <f t="shared" si="1"/>
      </c>
      <c r="H7" s="70">
        <f t="shared" si="14"/>
      </c>
      <c r="I7" s="71">
        <f t="shared" si="15"/>
      </c>
      <c r="J7" s="72">
        <f t="shared" si="2"/>
      </c>
      <c r="K7" s="73">
        <f t="shared" si="16"/>
      </c>
      <c r="L7" s="74">
        <f t="shared" si="3"/>
      </c>
      <c r="M7" s="132">
        <f t="shared" si="17"/>
        <v>0</v>
      </c>
      <c r="N7" s="90"/>
      <c r="O7" s="102">
        <f t="shared" si="4"/>
        <v>0.354166666666667</v>
      </c>
      <c r="P7" s="98">
        <f t="shared" si="5"/>
      </c>
      <c r="Q7" s="34">
        <f t="shared" si="6"/>
        <v>0.03125</v>
      </c>
      <c r="R7" s="34">
        <f t="shared" si="7"/>
        <v>0.03125</v>
      </c>
      <c r="S7" s="34">
        <f t="shared" si="8"/>
        <v>0.03125</v>
      </c>
      <c r="T7" s="34">
        <f t="shared" si="9"/>
        <v>0.03125</v>
      </c>
      <c r="U7" s="34">
        <f>IF(P7=$Y$36,$Z$36,IF(P7=$Y$37,$Z$37,IF(P7=$Y$41,$Z$41,IF(P7=$Y$42,Z40,IF(P7=$Y$38,$Z$38,IF(P7=$Y$39,$Z$39,IF(P7=$Y$40,$Z$40,V7)))))))</f>
        <v>0.03125</v>
      </c>
      <c r="V7" s="34">
        <f t="shared" si="10"/>
        <v>0.03125</v>
      </c>
      <c r="W7" s="99">
        <v>0.252083333333315</v>
      </c>
      <c r="X7" s="34">
        <f t="shared" si="11"/>
        <v>0.25208</v>
      </c>
      <c r="Y7" s="35" t="str">
        <f t="shared" si="12"/>
        <v>0,2520</v>
      </c>
      <c r="Z7" s="100">
        <v>0.00208333333333532</v>
      </c>
      <c r="AA7" s="101">
        <v>37894</v>
      </c>
    </row>
    <row r="8" spans="2:27" s="9" customFormat="1" ht="13.5">
      <c r="B8" s="75">
        <f t="shared" si="18"/>
        <v>40151</v>
      </c>
      <c r="C8" s="67" t="str">
        <f t="shared" si="0"/>
        <v>Donnerstag</v>
      </c>
      <c r="D8" s="68"/>
      <c r="E8" s="68"/>
      <c r="F8" s="69">
        <f t="shared" si="13"/>
      </c>
      <c r="G8" s="70">
        <f t="shared" si="1"/>
      </c>
      <c r="H8" s="70">
        <f t="shared" si="14"/>
      </c>
      <c r="I8" s="71">
        <f t="shared" si="15"/>
      </c>
      <c r="J8" s="72">
        <f t="shared" si="2"/>
      </c>
      <c r="K8" s="73">
        <f t="shared" si="16"/>
      </c>
      <c r="L8" s="74">
        <f t="shared" si="3"/>
      </c>
      <c r="M8" s="132">
        <f t="shared" si="17"/>
        <v>0</v>
      </c>
      <c r="N8" s="90"/>
      <c r="O8" s="102">
        <f t="shared" si="4"/>
        <v>0.354166666666667</v>
      </c>
      <c r="P8" s="98">
        <f t="shared" si="5"/>
      </c>
      <c r="Q8" s="34">
        <f t="shared" si="6"/>
        <v>0.03125</v>
      </c>
      <c r="R8" s="34">
        <f t="shared" si="7"/>
        <v>0.03125</v>
      </c>
      <c r="S8" s="34">
        <f t="shared" si="8"/>
        <v>0.03125</v>
      </c>
      <c r="T8" s="34">
        <f t="shared" si="9"/>
        <v>0.03125</v>
      </c>
      <c r="U8" s="34">
        <f aca="true" t="shared" si="19" ref="U8:U16">IF(P8=$Y$36,$Z$36,IF(P8=$Y$37,$Z$37,IF(P8=$Y$41,$Z$41,IF(P8=$Y$42,Z43,IF(P8=$Y$38,$Z$38,IF(P8=$Y$39,$Z$39,IF(P8=$Y$40,$Z$40,V8)))))))</f>
        <v>0.03125</v>
      </c>
      <c r="V8" s="34">
        <f t="shared" si="10"/>
        <v>0.03125</v>
      </c>
      <c r="W8" s="99">
        <v>0.252777777777759</v>
      </c>
      <c r="X8" s="34">
        <f t="shared" si="11"/>
        <v>0.25278</v>
      </c>
      <c r="Y8" s="35" t="str">
        <f t="shared" si="12"/>
        <v>0,2527</v>
      </c>
      <c r="Z8" s="100">
        <v>0.00277777777778076</v>
      </c>
      <c r="AA8" s="101">
        <v>37925</v>
      </c>
    </row>
    <row r="9" spans="2:27" s="9" customFormat="1" ht="13.5">
      <c r="B9" s="75">
        <f t="shared" si="18"/>
        <v>40152</v>
      </c>
      <c r="C9" s="67" t="str">
        <f t="shared" si="0"/>
        <v>Freitag</v>
      </c>
      <c r="D9" s="68"/>
      <c r="E9" s="68"/>
      <c r="F9" s="69">
        <f t="shared" si="13"/>
      </c>
      <c r="G9" s="70">
        <f t="shared" si="1"/>
      </c>
      <c r="H9" s="70">
        <f t="shared" si="14"/>
      </c>
      <c r="I9" s="71">
        <f t="shared" si="15"/>
      </c>
      <c r="J9" s="72">
        <f t="shared" si="2"/>
      </c>
      <c r="K9" s="73">
        <f t="shared" si="16"/>
      </c>
      <c r="L9" s="74">
        <f t="shared" si="3"/>
      </c>
      <c r="M9" s="132">
        <f t="shared" si="17"/>
        <v>0</v>
      </c>
      <c r="N9" s="90"/>
      <c r="O9" s="102">
        <f t="shared" si="4"/>
        <v>0.291666666666667</v>
      </c>
      <c r="P9" s="98">
        <f t="shared" si="5"/>
      </c>
      <c r="Q9" s="34">
        <f t="shared" si="6"/>
        <v>0.03125</v>
      </c>
      <c r="R9" s="34">
        <f t="shared" si="7"/>
        <v>0.03125</v>
      </c>
      <c r="S9" s="34">
        <f t="shared" si="8"/>
        <v>0.03125</v>
      </c>
      <c r="T9" s="34">
        <f t="shared" si="9"/>
        <v>0.03125</v>
      </c>
      <c r="U9" s="34">
        <f t="shared" si="19"/>
        <v>0.03125</v>
      </c>
      <c r="V9" s="34">
        <f t="shared" si="10"/>
        <v>0.03125</v>
      </c>
      <c r="W9" s="99">
        <v>0.253472222222203</v>
      </c>
      <c r="X9" s="34">
        <f t="shared" si="11"/>
        <v>0.25347</v>
      </c>
      <c r="Y9" s="35" t="str">
        <f t="shared" si="12"/>
        <v>0,2534</v>
      </c>
      <c r="Z9" s="100">
        <v>0.0034722222222262</v>
      </c>
      <c r="AA9" s="101">
        <v>37955</v>
      </c>
    </row>
    <row r="10" spans="2:27" s="9" customFormat="1" ht="13.5">
      <c r="B10" s="75">
        <f t="shared" si="18"/>
        <v>40153</v>
      </c>
      <c r="C10" s="67" t="str">
        <f t="shared" si="0"/>
        <v>Samstag</v>
      </c>
      <c r="D10" s="68"/>
      <c r="E10" s="68"/>
      <c r="F10" s="69">
        <f t="shared" si="13"/>
      </c>
      <c r="G10" s="70">
        <f t="shared" si="1"/>
      </c>
      <c r="H10" s="70">
        <f t="shared" si="14"/>
      </c>
      <c r="I10" s="71">
        <f t="shared" si="15"/>
      </c>
      <c r="J10" s="72">
        <f t="shared" si="2"/>
      </c>
      <c r="K10" s="73">
        <f t="shared" si="16"/>
      </c>
      <c r="L10" s="74">
        <f t="shared" si="3"/>
      </c>
      <c r="M10" s="132">
        <f t="shared" si="17"/>
        <v>0</v>
      </c>
      <c r="N10" s="90"/>
      <c r="O10" s="102" t="str">
        <f t="shared" si="4"/>
        <v>0:00</v>
      </c>
      <c r="P10" s="98">
        <f t="shared" si="5"/>
      </c>
      <c r="Q10" s="34">
        <f t="shared" si="6"/>
        <v>0.03125</v>
      </c>
      <c r="R10" s="34">
        <f t="shared" si="7"/>
        <v>0.03125</v>
      </c>
      <c r="S10" s="34">
        <f t="shared" si="8"/>
        <v>0.03125</v>
      </c>
      <c r="T10" s="34">
        <f t="shared" si="9"/>
        <v>0.03125</v>
      </c>
      <c r="U10" s="34">
        <f t="shared" si="19"/>
        <v>0.03125</v>
      </c>
      <c r="V10" s="34">
        <f t="shared" si="10"/>
        <v>0.03125</v>
      </c>
      <c r="W10" s="99">
        <v>0.254166666666647</v>
      </c>
      <c r="X10" s="34">
        <f t="shared" si="11"/>
        <v>0.25417</v>
      </c>
      <c r="Y10" s="35" t="str">
        <f t="shared" si="12"/>
        <v>0,2541</v>
      </c>
      <c r="Z10" s="100">
        <v>0.00416666666667165</v>
      </c>
      <c r="AA10" s="101">
        <v>37986</v>
      </c>
    </row>
    <row r="11" spans="2:27" s="9" customFormat="1" ht="13.5">
      <c r="B11" s="75">
        <f t="shared" si="18"/>
        <v>40154</v>
      </c>
      <c r="C11" s="67" t="str">
        <f t="shared" si="0"/>
        <v>Sonntag</v>
      </c>
      <c r="D11" s="68"/>
      <c r="E11" s="68"/>
      <c r="F11" s="69">
        <f t="shared" si="13"/>
      </c>
      <c r="G11" s="70">
        <f t="shared" si="1"/>
      </c>
      <c r="H11" s="70">
        <f t="shared" si="14"/>
      </c>
      <c r="I11" s="71">
        <f t="shared" si="15"/>
      </c>
      <c r="J11" s="72">
        <f t="shared" si="2"/>
      </c>
      <c r="K11" s="73">
        <f t="shared" si="16"/>
      </c>
      <c r="L11" s="74">
        <f t="shared" si="3"/>
      </c>
      <c r="M11" s="132">
        <f t="shared" si="17"/>
        <v>0</v>
      </c>
      <c r="N11" s="90"/>
      <c r="O11" s="102" t="str">
        <f t="shared" si="4"/>
        <v>0:00</v>
      </c>
      <c r="P11" s="98">
        <f t="shared" si="5"/>
      </c>
      <c r="Q11" s="34">
        <f t="shared" si="6"/>
        <v>0.03125</v>
      </c>
      <c r="R11" s="34">
        <f t="shared" si="7"/>
        <v>0.03125</v>
      </c>
      <c r="S11" s="34">
        <f t="shared" si="8"/>
        <v>0.03125</v>
      </c>
      <c r="T11" s="34">
        <f t="shared" si="9"/>
        <v>0.03125</v>
      </c>
      <c r="U11" s="34">
        <f t="shared" si="19"/>
        <v>0.03125</v>
      </c>
      <c r="V11" s="34">
        <f t="shared" si="10"/>
        <v>0.03125</v>
      </c>
      <c r="W11" s="99">
        <v>0.254861111111091</v>
      </c>
      <c r="X11" s="34">
        <f t="shared" si="11"/>
        <v>0.25486</v>
      </c>
      <c r="Y11" s="35" t="str">
        <f t="shared" si="12"/>
        <v>0,2548</v>
      </c>
      <c r="Z11" s="100">
        <v>0.00486111111111709</v>
      </c>
      <c r="AA11" s="101">
        <v>38017</v>
      </c>
    </row>
    <row r="12" spans="2:27" s="9" customFormat="1" ht="13.5">
      <c r="B12" s="75">
        <f t="shared" si="18"/>
        <v>40155</v>
      </c>
      <c r="C12" s="67" t="str">
        <f t="shared" si="0"/>
        <v>Montag</v>
      </c>
      <c r="D12" s="68"/>
      <c r="E12" s="68"/>
      <c r="F12" s="69">
        <f t="shared" si="13"/>
      </c>
      <c r="G12" s="70">
        <f t="shared" si="1"/>
      </c>
      <c r="H12" s="70">
        <f t="shared" si="14"/>
      </c>
      <c r="I12" s="71">
        <f t="shared" si="15"/>
      </c>
      <c r="J12" s="72">
        <f t="shared" si="2"/>
      </c>
      <c r="K12" s="73">
        <f t="shared" si="16"/>
      </c>
      <c r="L12" s="74">
        <f t="shared" si="3"/>
      </c>
      <c r="M12" s="132">
        <f t="shared" si="17"/>
        <v>0</v>
      </c>
      <c r="N12" s="90"/>
      <c r="O12" s="102">
        <f t="shared" si="4"/>
        <v>0.354166666666667</v>
      </c>
      <c r="P12" s="98">
        <f t="shared" si="5"/>
      </c>
      <c r="Q12" s="34">
        <f t="shared" si="6"/>
        <v>0.03125</v>
      </c>
      <c r="R12" s="34">
        <f t="shared" si="7"/>
        <v>0.03125</v>
      </c>
      <c r="S12" s="34">
        <f t="shared" si="8"/>
        <v>0.03125</v>
      </c>
      <c r="T12" s="34">
        <f t="shared" si="9"/>
        <v>0.03125</v>
      </c>
      <c r="U12" s="34">
        <f t="shared" si="19"/>
        <v>0.03125</v>
      </c>
      <c r="V12" s="34">
        <f t="shared" si="10"/>
        <v>0.03125</v>
      </c>
      <c r="W12" s="99">
        <v>0.255555555555535</v>
      </c>
      <c r="X12" s="34">
        <f t="shared" si="11"/>
        <v>0.25556</v>
      </c>
      <c r="Y12" s="35" t="str">
        <f t="shared" si="12"/>
        <v>0,2555</v>
      </c>
      <c r="Z12" s="100">
        <v>0.00555555555556253</v>
      </c>
      <c r="AA12" s="101">
        <v>38046</v>
      </c>
    </row>
    <row r="13" spans="2:27" s="9" customFormat="1" ht="13.5">
      <c r="B13" s="75">
        <f t="shared" si="18"/>
        <v>40156</v>
      </c>
      <c r="C13" s="67" t="str">
        <f t="shared" si="0"/>
        <v>Dienstag</v>
      </c>
      <c r="D13" s="68"/>
      <c r="E13" s="68"/>
      <c r="F13" s="69">
        <f t="shared" si="13"/>
      </c>
      <c r="G13" s="70">
        <f t="shared" si="1"/>
      </c>
      <c r="H13" s="70">
        <f t="shared" si="14"/>
      </c>
      <c r="I13" s="71">
        <f t="shared" si="15"/>
      </c>
      <c r="J13" s="72">
        <f t="shared" si="2"/>
      </c>
      <c r="K13" s="73">
        <f t="shared" si="16"/>
      </c>
      <c r="L13" s="74">
        <f t="shared" si="3"/>
      </c>
      <c r="M13" s="132">
        <f t="shared" si="17"/>
        <v>0</v>
      </c>
      <c r="N13" s="90"/>
      <c r="O13" s="102">
        <f t="shared" si="4"/>
        <v>0.354166666666667</v>
      </c>
      <c r="P13" s="98">
        <f t="shared" si="5"/>
      </c>
      <c r="Q13" s="34">
        <f t="shared" si="6"/>
        <v>0.03125</v>
      </c>
      <c r="R13" s="34">
        <f t="shared" si="7"/>
        <v>0.03125</v>
      </c>
      <c r="S13" s="34">
        <f t="shared" si="8"/>
        <v>0.03125</v>
      </c>
      <c r="T13" s="34">
        <f t="shared" si="9"/>
        <v>0.03125</v>
      </c>
      <c r="U13" s="34">
        <f t="shared" si="19"/>
        <v>0.03125</v>
      </c>
      <c r="V13" s="34">
        <f t="shared" si="10"/>
        <v>0.03125</v>
      </c>
      <c r="W13" s="99">
        <v>0.256249999999979</v>
      </c>
      <c r="X13" s="34">
        <f t="shared" si="11"/>
        <v>0.25625</v>
      </c>
      <c r="Y13" s="35" t="str">
        <f t="shared" si="12"/>
        <v>0,2562</v>
      </c>
      <c r="Z13" s="100">
        <v>0.00625000000000797</v>
      </c>
      <c r="AA13" s="101">
        <v>38077</v>
      </c>
    </row>
    <row r="14" spans="2:27" s="9" customFormat="1" ht="13.5">
      <c r="B14" s="75">
        <f t="shared" si="18"/>
        <v>40157</v>
      </c>
      <c r="C14" s="67" t="str">
        <f t="shared" si="0"/>
        <v>Mittwoch</v>
      </c>
      <c r="D14" s="68"/>
      <c r="E14" s="68"/>
      <c r="F14" s="69">
        <f t="shared" si="13"/>
      </c>
      <c r="G14" s="70">
        <f t="shared" si="1"/>
      </c>
      <c r="H14" s="70">
        <f t="shared" si="14"/>
      </c>
      <c r="I14" s="71">
        <f t="shared" si="15"/>
      </c>
      <c r="J14" s="72">
        <f t="shared" si="2"/>
      </c>
      <c r="K14" s="73">
        <f t="shared" si="16"/>
      </c>
      <c r="L14" s="74">
        <f t="shared" si="3"/>
      </c>
      <c r="M14" s="132">
        <f t="shared" si="17"/>
        <v>0</v>
      </c>
      <c r="N14" s="90"/>
      <c r="O14" s="102">
        <f t="shared" si="4"/>
        <v>0.354166666666667</v>
      </c>
      <c r="P14" s="98">
        <f t="shared" si="5"/>
      </c>
      <c r="Q14" s="34">
        <f t="shared" si="6"/>
        <v>0.03125</v>
      </c>
      <c r="R14" s="34">
        <f t="shared" si="7"/>
        <v>0.03125</v>
      </c>
      <c r="S14" s="34">
        <f t="shared" si="8"/>
        <v>0.03125</v>
      </c>
      <c r="T14" s="34">
        <f t="shared" si="9"/>
        <v>0.03125</v>
      </c>
      <c r="U14" s="34">
        <f t="shared" si="19"/>
        <v>0.03125</v>
      </c>
      <c r="V14" s="34">
        <f t="shared" si="10"/>
        <v>0.03125</v>
      </c>
      <c r="W14" s="99">
        <v>0.256944444444423</v>
      </c>
      <c r="X14" s="34">
        <f t="shared" si="11"/>
        <v>0.25694</v>
      </c>
      <c r="Y14" s="35" t="str">
        <f t="shared" si="12"/>
        <v>0,2569</v>
      </c>
      <c r="Z14" s="100">
        <v>0.00694444444445341</v>
      </c>
      <c r="AA14" s="101">
        <v>38107</v>
      </c>
    </row>
    <row r="15" spans="2:27" s="9" customFormat="1" ht="13.5">
      <c r="B15" s="75">
        <f t="shared" si="18"/>
        <v>40158</v>
      </c>
      <c r="C15" s="67" t="str">
        <f t="shared" si="0"/>
        <v>Donnerstag</v>
      </c>
      <c r="D15" s="68"/>
      <c r="E15" s="68"/>
      <c r="F15" s="69">
        <f t="shared" si="13"/>
      </c>
      <c r="G15" s="70">
        <f t="shared" si="1"/>
      </c>
      <c r="H15" s="70">
        <f t="shared" si="14"/>
      </c>
      <c r="I15" s="71">
        <f t="shared" si="15"/>
      </c>
      <c r="J15" s="72">
        <f t="shared" si="2"/>
      </c>
      <c r="K15" s="73">
        <f t="shared" si="16"/>
      </c>
      <c r="L15" s="74">
        <f t="shared" si="3"/>
      </c>
      <c r="M15" s="132">
        <f t="shared" si="17"/>
        <v>0</v>
      </c>
      <c r="N15" s="90"/>
      <c r="O15" s="102">
        <f t="shared" si="4"/>
        <v>0.354166666666667</v>
      </c>
      <c r="P15" s="98">
        <f t="shared" si="5"/>
      </c>
      <c r="Q15" s="34">
        <f t="shared" si="6"/>
        <v>0.03125</v>
      </c>
      <c r="R15" s="34">
        <f t="shared" si="7"/>
        <v>0.03125</v>
      </c>
      <c r="S15" s="34">
        <f t="shared" si="8"/>
        <v>0.03125</v>
      </c>
      <c r="T15" s="34">
        <f t="shared" si="9"/>
        <v>0.03125</v>
      </c>
      <c r="U15" s="34">
        <f t="shared" si="19"/>
        <v>0.03125</v>
      </c>
      <c r="V15" s="34">
        <f t="shared" si="10"/>
        <v>0.03125</v>
      </c>
      <c r="W15" s="99">
        <v>0.257638888888867</v>
      </c>
      <c r="X15" s="34">
        <f t="shared" si="11"/>
        <v>0.25764</v>
      </c>
      <c r="Y15" s="35" t="str">
        <f t="shared" si="12"/>
        <v>0,2576</v>
      </c>
      <c r="Z15" s="100">
        <v>0.00763888888889885</v>
      </c>
      <c r="AA15" s="101">
        <v>38138</v>
      </c>
    </row>
    <row r="16" spans="2:27" s="9" customFormat="1" ht="13.5">
      <c r="B16" s="75">
        <f t="shared" si="18"/>
        <v>40159</v>
      </c>
      <c r="C16" s="67" t="str">
        <f t="shared" si="0"/>
        <v>Freitag</v>
      </c>
      <c r="D16" s="68"/>
      <c r="E16" s="68"/>
      <c r="F16" s="69">
        <f t="shared" si="13"/>
      </c>
      <c r="G16" s="70">
        <f t="shared" si="1"/>
      </c>
      <c r="H16" s="70">
        <f t="shared" si="14"/>
      </c>
      <c r="I16" s="71">
        <f t="shared" si="15"/>
      </c>
      <c r="J16" s="72">
        <f t="shared" si="2"/>
      </c>
      <c r="K16" s="73">
        <f t="shared" si="16"/>
      </c>
      <c r="L16" s="74">
        <f t="shared" si="3"/>
      </c>
      <c r="M16" s="132">
        <f t="shared" si="17"/>
        <v>0</v>
      </c>
      <c r="N16" s="90"/>
      <c r="O16" s="102">
        <f t="shared" si="4"/>
        <v>0.291666666666667</v>
      </c>
      <c r="P16" s="98">
        <f t="shared" si="5"/>
      </c>
      <c r="Q16" s="34">
        <f t="shared" si="6"/>
        <v>0.03125</v>
      </c>
      <c r="R16" s="34">
        <f t="shared" si="7"/>
        <v>0.03125</v>
      </c>
      <c r="S16" s="34">
        <f t="shared" si="8"/>
        <v>0.03125</v>
      </c>
      <c r="T16" s="34">
        <f t="shared" si="9"/>
        <v>0.03125</v>
      </c>
      <c r="U16" s="34">
        <f t="shared" si="19"/>
        <v>0.03125</v>
      </c>
      <c r="V16" s="34">
        <f t="shared" si="10"/>
        <v>0.03125</v>
      </c>
      <c r="W16" s="99">
        <v>0.258333333333311</v>
      </c>
      <c r="X16" s="34">
        <f t="shared" si="11"/>
        <v>0.25833</v>
      </c>
      <c r="Y16" s="35" t="str">
        <f t="shared" si="12"/>
        <v>0,2583</v>
      </c>
      <c r="Z16" s="100">
        <v>0.00833333333334429</v>
      </c>
      <c r="AA16" s="101">
        <v>38168</v>
      </c>
    </row>
    <row r="17" spans="2:27" s="9" customFormat="1" ht="13.5">
      <c r="B17" s="75">
        <f t="shared" si="18"/>
        <v>40160</v>
      </c>
      <c r="C17" s="67" t="str">
        <f t="shared" si="0"/>
        <v>Samstag</v>
      </c>
      <c r="D17" s="68"/>
      <c r="E17" s="68"/>
      <c r="F17" s="69">
        <f t="shared" si="13"/>
      </c>
      <c r="G17" s="70">
        <f t="shared" si="1"/>
      </c>
      <c r="H17" s="70">
        <f t="shared" si="14"/>
      </c>
      <c r="I17" s="71">
        <f t="shared" si="15"/>
      </c>
      <c r="J17" s="72">
        <f t="shared" si="2"/>
      </c>
      <c r="K17" s="73">
        <f t="shared" si="16"/>
      </c>
      <c r="L17" s="74">
        <f t="shared" si="3"/>
      </c>
      <c r="M17" s="132">
        <f t="shared" si="17"/>
        <v>0</v>
      </c>
      <c r="N17" s="90"/>
      <c r="O17" s="102" t="str">
        <f t="shared" si="4"/>
        <v>0:00</v>
      </c>
      <c r="P17" s="98">
        <f t="shared" si="5"/>
      </c>
      <c r="Q17" s="34">
        <f t="shared" si="6"/>
        <v>0.03125</v>
      </c>
      <c r="R17" s="34">
        <f t="shared" si="7"/>
        <v>0.03125</v>
      </c>
      <c r="S17" s="34">
        <f t="shared" si="8"/>
        <v>0.03125</v>
      </c>
      <c r="T17" s="34">
        <f t="shared" si="9"/>
        <v>0.03125</v>
      </c>
      <c r="U17" s="34">
        <f>IF(P17=$Y$36,$Z$36,IF(P17=$Y$37,$Z$37,IF(P17=$Y$41,$Z$41,IF(P17=$Y$42,Z55,IF(P17=$Y$38,$Z$38,IF(P17=$Y$39,$Z$39,IF(P17=$Y$40,$Z$40,V17)))))))</f>
        <v>0.03125</v>
      </c>
      <c r="V17" s="34">
        <f t="shared" si="10"/>
        <v>0.03125</v>
      </c>
      <c r="W17" s="99">
        <v>0.259027777777755</v>
      </c>
      <c r="X17" s="34">
        <f t="shared" si="11"/>
        <v>0.25903</v>
      </c>
      <c r="Y17" s="35" t="str">
        <f t="shared" si="12"/>
        <v>0,2590</v>
      </c>
      <c r="Z17" s="100">
        <v>0.00902777777778973</v>
      </c>
      <c r="AA17" s="101">
        <v>38199</v>
      </c>
    </row>
    <row r="18" spans="2:27" s="9" customFormat="1" ht="13.5">
      <c r="B18" s="75">
        <f t="shared" si="18"/>
        <v>40161</v>
      </c>
      <c r="C18" s="67" t="str">
        <f t="shared" si="0"/>
        <v>Sonntag</v>
      </c>
      <c r="D18" s="68"/>
      <c r="E18" s="68"/>
      <c r="F18" s="69">
        <f t="shared" si="13"/>
      </c>
      <c r="G18" s="70">
        <f t="shared" si="1"/>
      </c>
      <c r="H18" s="70">
        <f t="shared" si="14"/>
      </c>
      <c r="I18" s="71">
        <f t="shared" si="15"/>
      </c>
      <c r="J18" s="72">
        <f t="shared" si="2"/>
      </c>
      <c r="K18" s="73">
        <f t="shared" si="16"/>
      </c>
      <c r="L18" s="74">
        <f t="shared" si="3"/>
      </c>
      <c r="M18" s="132">
        <f t="shared" si="17"/>
        <v>0</v>
      </c>
      <c r="N18" s="90"/>
      <c r="O18" s="102" t="str">
        <f t="shared" si="4"/>
        <v>0:00</v>
      </c>
      <c r="P18" s="98">
        <f t="shared" si="5"/>
      </c>
      <c r="Q18" s="34">
        <f t="shared" si="6"/>
        <v>0.03125</v>
      </c>
      <c r="R18" s="34">
        <f t="shared" si="7"/>
        <v>0.03125</v>
      </c>
      <c r="S18" s="34">
        <f t="shared" si="8"/>
        <v>0.03125</v>
      </c>
      <c r="T18" s="34">
        <f t="shared" si="9"/>
        <v>0.03125</v>
      </c>
      <c r="U18" s="34">
        <f>IF(P18=$Y$36,$Z$36,IF(P18=$Y$37,$Z$37,IF(P18=$Y$41,$Z$41,IF(P18=$Y$42,Z56,IF(P18=$Y$38,$Z$38,IF(P18=$Y$39,$Z$39,IF(P18=$Y$40,$Z$40,V18)))))))</f>
        <v>0.03125</v>
      </c>
      <c r="V18" s="34">
        <f t="shared" si="10"/>
        <v>0.03125</v>
      </c>
      <c r="W18" s="99">
        <v>0.259722222222199</v>
      </c>
      <c r="X18" s="34">
        <f t="shared" si="11"/>
        <v>0.25972</v>
      </c>
      <c r="Y18" s="35" t="str">
        <f t="shared" si="12"/>
        <v>0,2597</v>
      </c>
      <c r="Z18" s="100">
        <v>0.00972222222223518</v>
      </c>
      <c r="AA18" s="101">
        <v>38230</v>
      </c>
    </row>
    <row r="19" spans="2:27" s="9" customFormat="1" ht="13.5">
      <c r="B19" s="75">
        <f t="shared" si="18"/>
        <v>40162</v>
      </c>
      <c r="C19" s="67" t="str">
        <f t="shared" si="0"/>
        <v>Montag</v>
      </c>
      <c r="D19" s="68"/>
      <c r="E19" s="68"/>
      <c r="F19" s="69">
        <f t="shared" si="13"/>
      </c>
      <c r="G19" s="70">
        <f t="shared" si="1"/>
      </c>
      <c r="H19" s="70">
        <f t="shared" si="14"/>
      </c>
      <c r="I19" s="71">
        <f t="shared" si="15"/>
      </c>
      <c r="J19" s="72">
        <f t="shared" si="2"/>
      </c>
      <c r="K19" s="73">
        <f t="shared" si="16"/>
      </c>
      <c r="L19" s="74">
        <f t="shared" si="3"/>
      </c>
      <c r="M19" s="132">
        <f t="shared" si="17"/>
        <v>0</v>
      </c>
      <c r="N19" s="90"/>
      <c r="O19" s="102">
        <f t="shared" si="4"/>
        <v>0.354166666666667</v>
      </c>
      <c r="P19" s="98">
        <f t="shared" si="5"/>
      </c>
      <c r="Q19" s="34">
        <f t="shared" si="6"/>
        <v>0.03125</v>
      </c>
      <c r="R19" s="34">
        <f t="shared" si="7"/>
        <v>0.03125</v>
      </c>
      <c r="S19" s="34">
        <f t="shared" si="8"/>
        <v>0.03125</v>
      </c>
      <c r="T19" s="34">
        <f t="shared" si="9"/>
        <v>0.03125</v>
      </c>
      <c r="U19" s="34">
        <f>IF(P19=$Y$36,$Z$36,IF(P19=$Y$37,$Z$37,IF(P19=$Y$41,$Z$41,IF(P19=$Y$42,Z57,IF(P19=$Y$38,$Z$38,IF(P19=$Y$39,$Z$39,IF(P19=$Y$40,$Z$40,V19)))))))</f>
        <v>0.03125</v>
      </c>
      <c r="V19" s="34">
        <f t="shared" si="10"/>
        <v>0.03125</v>
      </c>
      <c r="W19" s="99">
        <v>0.260416666666643</v>
      </c>
      <c r="X19" s="34">
        <f t="shared" si="11"/>
        <v>0.26042</v>
      </c>
      <c r="Y19" s="35" t="str">
        <f t="shared" si="12"/>
        <v>0,2604</v>
      </c>
      <c r="Z19" s="100">
        <v>0.0104166666666806</v>
      </c>
      <c r="AA19" s="101">
        <v>38260</v>
      </c>
    </row>
    <row r="20" spans="2:27" s="9" customFormat="1" ht="13.5">
      <c r="B20" s="75">
        <f t="shared" si="18"/>
        <v>40163</v>
      </c>
      <c r="C20" s="67" t="str">
        <f t="shared" si="0"/>
        <v>Dienstag</v>
      </c>
      <c r="D20" s="68"/>
      <c r="E20" s="68"/>
      <c r="F20" s="69">
        <f t="shared" si="13"/>
      </c>
      <c r="G20" s="70">
        <f t="shared" si="1"/>
      </c>
      <c r="H20" s="70">
        <f t="shared" si="14"/>
      </c>
      <c r="I20" s="71">
        <f t="shared" si="15"/>
      </c>
      <c r="J20" s="72">
        <f t="shared" si="2"/>
      </c>
      <c r="K20" s="73">
        <f t="shared" si="16"/>
      </c>
      <c r="L20" s="74">
        <f t="shared" si="3"/>
      </c>
      <c r="M20" s="132">
        <f t="shared" si="17"/>
        <v>0</v>
      </c>
      <c r="N20" s="90"/>
      <c r="O20" s="102">
        <f t="shared" si="4"/>
        <v>0.354166666666667</v>
      </c>
      <c r="P20" s="98">
        <f t="shared" si="5"/>
      </c>
      <c r="Q20" s="34">
        <f t="shared" si="6"/>
        <v>0.03125</v>
      </c>
      <c r="R20" s="34">
        <f t="shared" si="7"/>
        <v>0.03125</v>
      </c>
      <c r="S20" s="34">
        <f t="shared" si="8"/>
        <v>0.03125</v>
      </c>
      <c r="T20" s="34">
        <f t="shared" si="9"/>
        <v>0.03125</v>
      </c>
      <c r="U20" s="34">
        <f>IF(P20=$Y$36,$Z$36,IF(P20=$Y$37,$Z$37,IF(P20=$Y$41,$Z$41,IF(P20=$Y$42,Z52,IF(P20=$Y$38,$Z$38,IF(P20=$Y$39,$Z$39,IF(P20=$Y$40,$Z$40,V20)))))))</f>
        <v>0.03125</v>
      </c>
      <c r="V20" s="34">
        <f t="shared" si="10"/>
        <v>0.03125</v>
      </c>
      <c r="W20" s="99">
        <v>0.261111111111087</v>
      </c>
      <c r="X20" s="34">
        <f t="shared" si="11"/>
        <v>0.26111</v>
      </c>
      <c r="Y20" s="35" t="str">
        <f t="shared" si="12"/>
        <v>0,2611</v>
      </c>
      <c r="Z20" s="100">
        <v>0.011111111111126</v>
      </c>
      <c r="AA20" s="101">
        <v>38291</v>
      </c>
    </row>
    <row r="21" spans="2:27" s="9" customFormat="1" ht="13.5">
      <c r="B21" s="75">
        <f t="shared" si="18"/>
        <v>40164</v>
      </c>
      <c r="C21" s="67" t="str">
        <f t="shared" si="0"/>
        <v>Mittwoch</v>
      </c>
      <c r="D21" s="68"/>
      <c r="E21" s="68"/>
      <c r="F21" s="69">
        <f t="shared" si="13"/>
      </c>
      <c r="G21" s="70">
        <f t="shared" si="1"/>
      </c>
      <c r="H21" s="70">
        <f t="shared" si="14"/>
      </c>
      <c r="I21" s="71">
        <f t="shared" si="15"/>
      </c>
      <c r="J21" s="72">
        <f t="shared" si="2"/>
      </c>
      <c r="K21" s="73">
        <f t="shared" si="16"/>
      </c>
      <c r="L21" s="74">
        <f t="shared" si="3"/>
      </c>
      <c r="M21" s="132">
        <f t="shared" si="17"/>
        <v>0</v>
      </c>
      <c r="N21" s="90"/>
      <c r="O21" s="102">
        <f t="shared" si="4"/>
        <v>0.354166666666667</v>
      </c>
      <c r="P21" s="98">
        <f t="shared" si="5"/>
      </c>
      <c r="Q21" s="34">
        <f t="shared" si="6"/>
        <v>0.03125</v>
      </c>
      <c r="R21" s="34">
        <f t="shared" si="7"/>
        <v>0.03125</v>
      </c>
      <c r="S21" s="34">
        <f t="shared" si="8"/>
        <v>0.03125</v>
      </c>
      <c r="T21" s="34">
        <f t="shared" si="9"/>
        <v>0.03125</v>
      </c>
      <c r="U21" s="34">
        <f>IF(P21=$Y$36,$Z$36,IF(P21=$Y$37,$Z$37,IF(P21=$Y$41,$Z$41,IF(P21=$Y$42,#REF!,IF(P21=$Y$38,$Z$38,IF(P21=$Y$39,$Z$39,IF(P21=$Y$40,$Z$40,V21)))))))</f>
        <v>0.03125</v>
      </c>
      <c r="V21" s="34">
        <f t="shared" si="10"/>
        <v>0.03125</v>
      </c>
      <c r="W21" s="99">
        <v>0.261805555555531</v>
      </c>
      <c r="X21" s="34">
        <f t="shared" si="11"/>
        <v>0.26181</v>
      </c>
      <c r="Y21" s="35" t="str">
        <f t="shared" si="12"/>
        <v>0,2618</v>
      </c>
      <c r="Z21" s="100">
        <v>0.0118055555555715</v>
      </c>
      <c r="AA21" s="101">
        <v>38321</v>
      </c>
    </row>
    <row r="22" spans="2:27" s="9" customFormat="1" ht="13.5">
      <c r="B22" s="75">
        <f t="shared" si="18"/>
        <v>40165</v>
      </c>
      <c r="C22" s="67" t="str">
        <f t="shared" si="0"/>
        <v>Donnerstag</v>
      </c>
      <c r="D22" s="68"/>
      <c r="E22" s="68"/>
      <c r="F22" s="69">
        <f t="shared" si="13"/>
      </c>
      <c r="G22" s="70">
        <f t="shared" si="1"/>
      </c>
      <c r="H22" s="70">
        <f t="shared" si="14"/>
      </c>
      <c r="I22" s="71">
        <f t="shared" si="15"/>
      </c>
      <c r="J22" s="72">
        <f t="shared" si="2"/>
      </c>
      <c r="K22" s="73">
        <f t="shared" si="16"/>
      </c>
      <c r="L22" s="74">
        <f t="shared" si="3"/>
      </c>
      <c r="M22" s="132">
        <f t="shared" si="17"/>
        <v>0</v>
      </c>
      <c r="N22" s="90"/>
      <c r="O22" s="102">
        <f t="shared" si="4"/>
        <v>0.354166666666667</v>
      </c>
      <c r="P22" s="98">
        <f t="shared" si="5"/>
      </c>
      <c r="Q22" s="34">
        <f t="shared" si="6"/>
        <v>0.03125</v>
      </c>
      <c r="R22" s="34">
        <f t="shared" si="7"/>
        <v>0.03125</v>
      </c>
      <c r="S22" s="34">
        <f t="shared" si="8"/>
        <v>0.03125</v>
      </c>
      <c r="T22" s="34">
        <f t="shared" si="9"/>
        <v>0.03125</v>
      </c>
      <c r="U22" s="34">
        <f>IF(P22=$Y$36,$Z$36,IF(P22=$Y$37,$Z$37,IF(P22=$Y$41,$Z$41,IF(P22=$Y$42,Z53,IF(P22=$Y$38,$Z$38,IF(P22=$Y$39,$Z$39,IF(P22=$Y$40,$Z$40,V22)))))))</f>
        <v>0.03125</v>
      </c>
      <c r="V22" s="34">
        <f t="shared" si="10"/>
        <v>0.03125</v>
      </c>
      <c r="W22" s="99">
        <v>0.262499999999975</v>
      </c>
      <c r="X22" s="34">
        <f t="shared" si="11"/>
        <v>0.2625</v>
      </c>
      <c r="Y22" s="35" t="str">
        <f t="shared" si="12"/>
        <v>0,2625</v>
      </c>
      <c r="Z22" s="100">
        <v>0.012500000000017</v>
      </c>
      <c r="AA22" s="101">
        <v>38352</v>
      </c>
    </row>
    <row r="23" spans="2:27" s="9" customFormat="1" ht="13.5">
      <c r="B23" s="75">
        <f t="shared" si="18"/>
        <v>40166</v>
      </c>
      <c r="C23" s="67" t="str">
        <f t="shared" si="0"/>
        <v>Freitag</v>
      </c>
      <c r="D23" s="68"/>
      <c r="E23" s="68"/>
      <c r="F23" s="69">
        <f t="shared" si="13"/>
      </c>
      <c r="G23" s="70">
        <f t="shared" si="1"/>
      </c>
      <c r="H23" s="70">
        <f t="shared" si="14"/>
      </c>
      <c r="I23" s="71">
        <f t="shared" si="15"/>
      </c>
      <c r="J23" s="72">
        <f t="shared" si="2"/>
      </c>
      <c r="K23" s="73">
        <f t="shared" si="16"/>
      </c>
      <c r="L23" s="74">
        <f t="shared" si="3"/>
      </c>
      <c r="M23" s="132">
        <f t="shared" si="17"/>
        <v>0</v>
      </c>
      <c r="N23" s="90"/>
      <c r="O23" s="102">
        <f t="shared" si="4"/>
        <v>0.291666666666667</v>
      </c>
      <c r="P23" s="98">
        <f t="shared" si="5"/>
      </c>
      <c r="Q23" s="34">
        <f t="shared" si="6"/>
        <v>0.03125</v>
      </c>
      <c r="R23" s="34">
        <f t="shared" si="7"/>
        <v>0.03125</v>
      </c>
      <c r="S23" s="34">
        <f t="shared" si="8"/>
        <v>0.03125</v>
      </c>
      <c r="T23" s="34">
        <f t="shared" si="9"/>
        <v>0.03125</v>
      </c>
      <c r="U23" s="34">
        <f>IF(P23=$Y$36,$Z$36,IF(P23=$Y$37,$Z$37,IF(P23=$Y$41,$Z$41,IF(P23=$Y$42,Z54,IF(P23=$Y$38,$Z$38,IF(P23=$Y$39,$Z$39,IF(P23=$Y$40,$Z$40,V23)))))))</f>
        <v>0.03125</v>
      </c>
      <c r="V23" s="34">
        <f t="shared" si="10"/>
        <v>0.03125</v>
      </c>
      <c r="W23" s="99">
        <v>0.263194444444419</v>
      </c>
      <c r="X23" s="34">
        <f t="shared" si="11"/>
        <v>0.26319</v>
      </c>
      <c r="Y23" s="35" t="str">
        <f t="shared" si="12"/>
        <v>0,2631</v>
      </c>
      <c r="Z23" s="100">
        <v>0.0131944444444625</v>
      </c>
      <c r="AA23" s="101">
        <v>38383</v>
      </c>
    </row>
    <row r="24" spans="2:27" s="9" customFormat="1" ht="13.5">
      <c r="B24" s="75">
        <f t="shared" si="18"/>
        <v>40167</v>
      </c>
      <c r="C24" s="67" t="str">
        <f t="shared" si="0"/>
        <v>Samstag</v>
      </c>
      <c r="D24" s="68"/>
      <c r="E24" s="68"/>
      <c r="F24" s="69">
        <f t="shared" si="13"/>
      </c>
      <c r="G24" s="70">
        <f t="shared" si="1"/>
      </c>
      <c r="H24" s="70">
        <f t="shared" si="14"/>
      </c>
      <c r="I24" s="71">
        <f t="shared" si="15"/>
      </c>
      <c r="J24" s="72">
        <f t="shared" si="2"/>
      </c>
      <c r="K24" s="73">
        <f t="shared" si="16"/>
      </c>
      <c r="L24" s="74">
        <f t="shared" si="3"/>
      </c>
      <c r="M24" s="132">
        <f t="shared" si="17"/>
        <v>0</v>
      </c>
      <c r="N24" s="90"/>
      <c r="O24" s="102" t="str">
        <f t="shared" si="4"/>
        <v>0:00</v>
      </c>
      <c r="P24" s="98">
        <f t="shared" si="5"/>
      </c>
      <c r="Q24" s="34">
        <f t="shared" si="6"/>
        <v>0.03125</v>
      </c>
      <c r="R24" s="34">
        <f t="shared" si="7"/>
        <v>0.03125</v>
      </c>
      <c r="S24" s="34">
        <f t="shared" si="8"/>
        <v>0.03125</v>
      </c>
      <c r="T24" s="34">
        <f t="shared" si="9"/>
        <v>0.03125</v>
      </c>
      <c r="U24" s="34">
        <f>IF(P24=$Y$36,$Z$36,IF(P24=$Y$37,$Z$37,IF(P24=$Y$41,$Z$41,IF(P24=$Y$42,#REF!,IF(P24=$Y$38,$Z$38,IF(P24=$Y$39,$Z$39,IF(P24=$Y$40,$Z$40,V24)))))))</f>
        <v>0.03125</v>
      </c>
      <c r="V24" s="34">
        <f t="shared" si="10"/>
        <v>0.03125</v>
      </c>
      <c r="W24" s="99">
        <v>0.263888888888863</v>
      </c>
      <c r="X24" s="34">
        <f t="shared" si="11"/>
        <v>0.26389</v>
      </c>
      <c r="Y24" s="35" t="str">
        <f t="shared" si="12"/>
        <v>0,2638</v>
      </c>
      <c r="Z24" s="100">
        <v>0.013888888888908</v>
      </c>
      <c r="AA24" s="101">
        <v>38411</v>
      </c>
    </row>
    <row r="25" spans="2:27" s="9" customFormat="1" ht="13.5">
      <c r="B25" s="75">
        <f t="shared" si="18"/>
        <v>40168</v>
      </c>
      <c r="C25" s="67" t="str">
        <f t="shared" si="0"/>
        <v>Sonntag</v>
      </c>
      <c r="D25" s="68"/>
      <c r="E25" s="68"/>
      <c r="F25" s="69">
        <f t="shared" si="13"/>
      </c>
      <c r="G25" s="70">
        <f t="shared" si="1"/>
      </c>
      <c r="H25" s="70">
        <f t="shared" si="14"/>
      </c>
      <c r="I25" s="71">
        <f t="shared" si="15"/>
      </c>
      <c r="J25" s="72">
        <f t="shared" si="2"/>
      </c>
      <c r="K25" s="73">
        <f t="shared" si="16"/>
      </c>
      <c r="L25" s="74">
        <f t="shared" si="3"/>
      </c>
      <c r="M25" s="132">
        <f t="shared" si="17"/>
        <v>0</v>
      </c>
      <c r="N25" s="90"/>
      <c r="O25" s="102" t="str">
        <f t="shared" si="4"/>
        <v>0:00</v>
      </c>
      <c r="P25" s="98">
        <f t="shared" si="5"/>
      </c>
      <c r="Q25" s="34">
        <f t="shared" si="6"/>
        <v>0.03125</v>
      </c>
      <c r="R25" s="34">
        <f t="shared" si="7"/>
        <v>0.03125</v>
      </c>
      <c r="S25" s="34">
        <f t="shared" si="8"/>
        <v>0.03125</v>
      </c>
      <c r="T25" s="34">
        <f t="shared" si="9"/>
        <v>0.03125</v>
      </c>
      <c r="U25" s="34">
        <f>IF(P25=$Y$36,$Z$36,IF(P25=$Y$37,$Z$37,IF(P25=$Y$41,$Z$41,IF(P25=$Y$42,#REF!,IF(P25=$Y$38,$Z$38,IF(P25=$Y$39,$Z$39,IF(P25=$Y$40,$Z$40,V25)))))))</f>
        <v>0.03125</v>
      </c>
      <c r="V25" s="34">
        <f t="shared" si="10"/>
        <v>0.03125</v>
      </c>
      <c r="W25" s="99">
        <v>0.264583333333307</v>
      </c>
      <c r="X25" s="34">
        <f t="shared" si="11"/>
        <v>0.26458</v>
      </c>
      <c r="Y25" s="35" t="str">
        <f t="shared" si="12"/>
        <v>0,2645</v>
      </c>
      <c r="Z25" s="100">
        <v>0.0145833333333535</v>
      </c>
      <c r="AA25" s="101">
        <v>38442</v>
      </c>
    </row>
    <row r="26" spans="2:27" s="9" customFormat="1" ht="13.5">
      <c r="B26" s="75">
        <f t="shared" si="18"/>
        <v>40169</v>
      </c>
      <c r="C26" s="67" t="str">
        <f t="shared" si="0"/>
        <v>Montag</v>
      </c>
      <c r="D26" s="68"/>
      <c r="E26" s="68"/>
      <c r="F26" s="69">
        <f t="shared" si="13"/>
      </c>
      <c r="G26" s="70">
        <f t="shared" si="1"/>
      </c>
      <c r="H26" s="70">
        <f t="shared" si="14"/>
      </c>
      <c r="I26" s="71">
        <f t="shared" si="15"/>
      </c>
      <c r="J26" s="72">
        <f t="shared" si="2"/>
      </c>
      <c r="K26" s="73">
        <f t="shared" si="16"/>
      </c>
      <c r="L26" s="74">
        <f t="shared" si="3"/>
      </c>
      <c r="M26" s="132">
        <f t="shared" si="17"/>
        <v>0</v>
      </c>
      <c r="N26" s="90"/>
      <c r="O26" s="102">
        <f t="shared" si="4"/>
        <v>0.354166666666667</v>
      </c>
      <c r="P26" s="98">
        <f t="shared" si="5"/>
      </c>
      <c r="Q26" s="34">
        <f t="shared" si="6"/>
        <v>0.03125</v>
      </c>
      <c r="R26" s="34">
        <f t="shared" si="7"/>
        <v>0.03125</v>
      </c>
      <c r="S26" s="34">
        <f t="shared" si="8"/>
        <v>0.03125</v>
      </c>
      <c r="T26" s="34">
        <f t="shared" si="9"/>
        <v>0.03125</v>
      </c>
      <c r="U26" s="34">
        <f aca="true" t="shared" si="20" ref="U26:U34">IF(P26=$Y$36,$Z$36,IF(P26=$Y$37,$Z$37,IF(P26=$Y$41,$Z$41,IF(P26=$Y$42,Z58,IF(P26=$Y$38,$Z$38,IF(P26=$Y$39,$Z$39,IF(P26=$Y$40,$Z$40,V26)))))))</f>
        <v>0.03125</v>
      </c>
      <c r="V26" s="34">
        <f t="shared" si="10"/>
        <v>0.03125</v>
      </c>
      <c r="W26" s="99">
        <v>0.265277777777751</v>
      </c>
      <c r="X26" s="34">
        <f t="shared" si="11"/>
        <v>0.26528</v>
      </c>
      <c r="Y26" s="35" t="str">
        <f t="shared" si="12"/>
        <v>0,2652</v>
      </c>
      <c r="Z26" s="100">
        <v>0.015277777777799</v>
      </c>
      <c r="AA26" s="101">
        <v>38472</v>
      </c>
    </row>
    <row r="27" spans="2:27" s="9" customFormat="1" ht="13.5">
      <c r="B27" s="75">
        <f t="shared" si="18"/>
        <v>40170</v>
      </c>
      <c r="C27" s="67" t="str">
        <f t="shared" si="0"/>
        <v>Dienstag</v>
      </c>
      <c r="D27" s="68"/>
      <c r="E27" s="68"/>
      <c r="F27" s="69">
        <f t="shared" si="13"/>
      </c>
      <c r="G27" s="70">
        <f t="shared" si="1"/>
      </c>
      <c r="H27" s="70">
        <f t="shared" si="14"/>
      </c>
      <c r="I27" s="71">
        <f t="shared" si="15"/>
      </c>
      <c r="J27" s="72">
        <f t="shared" si="2"/>
      </c>
      <c r="K27" s="73">
        <f t="shared" si="16"/>
      </c>
      <c r="L27" s="74">
        <f t="shared" si="3"/>
      </c>
      <c r="M27" s="132">
        <f t="shared" si="17"/>
        <v>0</v>
      </c>
      <c r="N27" s="90"/>
      <c r="O27" s="102">
        <f t="shared" si="4"/>
        <v>0.354166666666667</v>
      </c>
      <c r="P27" s="98">
        <f t="shared" si="5"/>
      </c>
      <c r="Q27" s="34">
        <f t="shared" si="6"/>
        <v>0.03125</v>
      </c>
      <c r="R27" s="34">
        <f t="shared" si="7"/>
        <v>0.03125</v>
      </c>
      <c r="S27" s="34">
        <f t="shared" si="8"/>
        <v>0.03125</v>
      </c>
      <c r="T27" s="34">
        <f t="shared" si="9"/>
        <v>0.03125</v>
      </c>
      <c r="U27" s="34">
        <f t="shared" si="20"/>
        <v>0.03125</v>
      </c>
      <c r="V27" s="34">
        <f t="shared" si="10"/>
        <v>0.03125</v>
      </c>
      <c r="W27" s="99">
        <v>0.265972222222195</v>
      </c>
      <c r="X27" s="34">
        <f t="shared" si="11"/>
        <v>0.26597</v>
      </c>
      <c r="Y27" s="35" t="str">
        <f t="shared" si="12"/>
        <v>0,2659</v>
      </c>
      <c r="Z27" s="100">
        <v>0.0159722222222445</v>
      </c>
      <c r="AA27" s="101">
        <v>38503</v>
      </c>
    </row>
    <row r="28" spans="2:27" s="9" customFormat="1" ht="13.5">
      <c r="B28" s="75">
        <f t="shared" si="18"/>
        <v>40171</v>
      </c>
      <c r="C28" s="67" t="str">
        <f t="shared" si="0"/>
        <v>Mittwoch</v>
      </c>
      <c r="D28" s="68"/>
      <c r="E28" s="68"/>
      <c r="F28" s="69">
        <f t="shared" si="13"/>
      </c>
      <c r="G28" s="70">
        <f t="shared" si="1"/>
      </c>
      <c r="H28" s="70">
        <f t="shared" si="14"/>
      </c>
      <c r="I28" s="71">
        <f t="shared" si="15"/>
      </c>
      <c r="J28" s="72">
        <f t="shared" si="2"/>
      </c>
      <c r="K28" s="73">
        <f t="shared" si="16"/>
      </c>
      <c r="L28" s="74">
        <f t="shared" si="3"/>
      </c>
      <c r="M28" s="132">
        <f t="shared" si="17"/>
        <v>0</v>
      </c>
      <c r="N28" s="90"/>
      <c r="O28" s="102">
        <f t="shared" si="4"/>
        <v>0.354166666666667</v>
      </c>
      <c r="P28" s="98">
        <f t="shared" si="5"/>
      </c>
      <c r="Q28" s="34">
        <f t="shared" si="6"/>
        <v>0.03125</v>
      </c>
      <c r="R28" s="34">
        <f t="shared" si="7"/>
        <v>0.03125</v>
      </c>
      <c r="S28" s="34">
        <f t="shared" si="8"/>
        <v>0.03125</v>
      </c>
      <c r="T28" s="34">
        <f t="shared" si="9"/>
        <v>0.03125</v>
      </c>
      <c r="U28" s="34">
        <f t="shared" si="20"/>
        <v>0.03125</v>
      </c>
      <c r="V28" s="34">
        <f t="shared" si="10"/>
        <v>0.03125</v>
      </c>
      <c r="W28" s="99">
        <v>0.266666666666639</v>
      </c>
      <c r="X28" s="34">
        <f t="shared" si="11"/>
        <v>0.26667</v>
      </c>
      <c r="Y28" s="35" t="str">
        <f t="shared" si="12"/>
        <v>0,2666</v>
      </c>
      <c r="Z28" s="100">
        <v>0.01666666666669</v>
      </c>
      <c r="AA28" s="101">
        <v>38533</v>
      </c>
    </row>
    <row r="29" spans="2:27" s="9" customFormat="1" ht="13.5">
      <c r="B29" s="75">
        <f t="shared" si="18"/>
        <v>40172</v>
      </c>
      <c r="C29" s="67" t="str">
        <f t="shared" si="0"/>
        <v>Donnerstag</v>
      </c>
      <c r="D29" s="68"/>
      <c r="E29" s="68"/>
      <c r="F29" s="69">
        <f t="shared" si="13"/>
      </c>
      <c r="G29" s="70">
        <f t="shared" si="1"/>
      </c>
      <c r="H29" s="70">
        <f t="shared" si="14"/>
      </c>
      <c r="I29" s="71">
        <f t="shared" si="15"/>
      </c>
      <c r="J29" s="72">
        <f t="shared" si="2"/>
      </c>
      <c r="K29" s="73">
        <f t="shared" si="16"/>
      </c>
      <c r="L29" s="74">
        <f t="shared" si="3"/>
      </c>
      <c r="M29" s="132">
        <f t="shared" si="17"/>
        <v>0</v>
      </c>
      <c r="N29" s="90"/>
      <c r="O29" s="102">
        <f t="shared" si="4"/>
        <v>0.354166666666667</v>
      </c>
      <c r="P29" s="98">
        <f t="shared" si="5"/>
      </c>
      <c r="Q29" s="34">
        <f t="shared" si="6"/>
        <v>0.03125</v>
      </c>
      <c r="R29" s="34">
        <f t="shared" si="7"/>
        <v>0.03125</v>
      </c>
      <c r="S29" s="34">
        <f t="shared" si="8"/>
        <v>0.03125</v>
      </c>
      <c r="T29" s="34">
        <f t="shared" si="9"/>
        <v>0.03125</v>
      </c>
      <c r="U29" s="34">
        <f t="shared" si="20"/>
        <v>0.03125</v>
      </c>
      <c r="V29" s="34">
        <f t="shared" si="10"/>
        <v>0.03125</v>
      </c>
      <c r="W29" s="99">
        <v>0.267361111111083</v>
      </c>
      <c r="X29" s="34">
        <f t="shared" si="11"/>
        <v>0.26736</v>
      </c>
      <c r="Y29" s="35" t="str">
        <f t="shared" si="12"/>
        <v>0,2673</v>
      </c>
      <c r="Z29" s="100">
        <v>0.0173611111111355</v>
      </c>
      <c r="AA29" s="101">
        <v>38564</v>
      </c>
    </row>
    <row r="30" spans="2:27" s="9" customFormat="1" ht="13.5">
      <c r="B30" s="75">
        <f t="shared" si="18"/>
        <v>40173</v>
      </c>
      <c r="C30" s="67" t="str">
        <f t="shared" si="0"/>
        <v>Freitag</v>
      </c>
      <c r="D30" s="68"/>
      <c r="E30" s="68"/>
      <c r="F30" s="69">
        <f t="shared" si="13"/>
      </c>
      <c r="G30" s="70">
        <f t="shared" si="1"/>
      </c>
      <c r="H30" s="70">
        <f t="shared" si="14"/>
      </c>
      <c r="I30" s="71">
        <f t="shared" si="15"/>
      </c>
      <c r="J30" s="72">
        <f t="shared" si="2"/>
      </c>
      <c r="K30" s="73">
        <f t="shared" si="16"/>
      </c>
      <c r="L30" s="74">
        <f t="shared" si="3"/>
      </c>
      <c r="M30" s="132">
        <f t="shared" si="17"/>
        <v>0</v>
      </c>
      <c r="N30" s="90"/>
      <c r="O30" s="102">
        <f t="shared" si="4"/>
        <v>0.291666666666667</v>
      </c>
      <c r="P30" s="98">
        <f t="shared" si="5"/>
      </c>
      <c r="Q30" s="34">
        <f t="shared" si="6"/>
        <v>0.03125</v>
      </c>
      <c r="R30" s="34">
        <f t="shared" si="7"/>
        <v>0.03125</v>
      </c>
      <c r="S30" s="34">
        <f t="shared" si="8"/>
        <v>0.03125</v>
      </c>
      <c r="T30" s="34">
        <f t="shared" si="9"/>
        <v>0.03125</v>
      </c>
      <c r="U30" s="34">
        <f t="shared" si="20"/>
        <v>0.03125</v>
      </c>
      <c r="V30" s="34">
        <f t="shared" si="10"/>
        <v>0.03125</v>
      </c>
      <c r="W30" s="99">
        <v>0.268055555555527</v>
      </c>
      <c r="X30" s="34">
        <f t="shared" si="11"/>
        <v>0.26806</v>
      </c>
      <c r="Y30" s="35" t="str">
        <f t="shared" si="12"/>
        <v>0,2680</v>
      </c>
      <c r="Z30" s="100">
        <v>0.018055555555581</v>
      </c>
      <c r="AA30" s="101">
        <v>38595</v>
      </c>
    </row>
    <row r="31" spans="2:27" s="9" customFormat="1" ht="13.5">
      <c r="B31" s="75">
        <f t="shared" si="18"/>
        <v>40174</v>
      </c>
      <c r="C31" s="67" t="str">
        <f t="shared" si="0"/>
        <v>Samstag</v>
      </c>
      <c r="D31" s="68"/>
      <c r="E31" s="68"/>
      <c r="F31" s="69">
        <f t="shared" si="13"/>
      </c>
      <c r="G31" s="70">
        <f t="shared" si="1"/>
      </c>
      <c r="H31" s="70">
        <f t="shared" si="14"/>
      </c>
      <c r="I31" s="71">
        <f t="shared" si="15"/>
      </c>
      <c r="J31" s="72">
        <f t="shared" si="2"/>
      </c>
      <c r="K31" s="73">
        <f t="shared" si="16"/>
      </c>
      <c r="L31" s="74">
        <f t="shared" si="3"/>
      </c>
      <c r="M31" s="132">
        <f t="shared" si="17"/>
        <v>0</v>
      </c>
      <c r="N31" s="90"/>
      <c r="O31" s="102" t="str">
        <f t="shared" si="4"/>
        <v>0:00</v>
      </c>
      <c r="P31" s="98">
        <f t="shared" si="5"/>
      </c>
      <c r="Q31" s="34">
        <f t="shared" si="6"/>
        <v>0.03125</v>
      </c>
      <c r="R31" s="34">
        <f t="shared" si="7"/>
        <v>0.03125</v>
      </c>
      <c r="S31" s="34">
        <f t="shared" si="8"/>
        <v>0.03125</v>
      </c>
      <c r="T31" s="34">
        <f t="shared" si="9"/>
        <v>0.03125</v>
      </c>
      <c r="U31" s="34">
        <f t="shared" si="20"/>
        <v>0.03125</v>
      </c>
      <c r="V31" s="34">
        <f t="shared" si="10"/>
        <v>0.03125</v>
      </c>
      <c r="W31" s="99">
        <v>0.268749999999971</v>
      </c>
      <c r="X31" s="34">
        <f t="shared" si="11"/>
        <v>0.26875</v>
      </c>
      <c r="Y31" s="35" t="str">
        <f t="shared" si="12"/>
        <v>0,2687</v>
      </c>
      <c r="Z31" s="100">
        <v>0.0187500000000265</v>
      </c>
      <c r="AA31" s="101">
        <v>38625</v>
      </c>
    </row>
    <row r="32" spans="2:27" s="9" customFormat="1" ht="13.5">
      <c r="B32" s="75">
        <f t="shared" si="18"/>
        <v>40175</v>
      </c>
      <c r="C32" s="67" t="str">
        <f t="shared" si="0"/>
        <v>Sonntag</v>
      </c>
      <c r="D32" s="68"/>
      <c r="E32" s="68"/>
      <c r="F32" s="69">
        <f t="shared" si="13"/>
      </c>
      <c r="G32" s="70">
        <f t="shared" si="1"/>
      </c>
      <c r="H32" s="70">
        <f t="shared" si="14"/>
      </c>
      <c r="I32" s="71">
        <f t="shared" si="15"/>
      </c>
      <c r="J32" s="72">
        <f t="shared" si="2"/>
      </c>
      <c r="K32" s="73">
        <f t="shared" si="16"/>
      </c>
      <c r="L32" s="74">
        <f t="shared" si="3"/>
      </c>
      <c r="M32" s="132">
        <f t="shared" si="17"/>
        <v>0</v>
      </c>
      <c r="N32" s="90"/>
      <c r="O32" s="102" t="str">
        <f t="shared" si="4"/>
        <v>0:00</v>
      </c>
      <c r="P32" s="98">
        <f t="shared" si="5"/>
      </c>
      <c r="Q32" s="34">
        <f t="shared" si="6"/>
        <v>0.03125</v>
      </c>
      <c r="R32" s="34">
        <f t="shared" si="7"/>
        <v>0.03125</v>
      </c>
      <c r="S32" s="34">
        <f t="shared" si="8"/>
        <v>0.03125</v>
      </c>
      <c r="T32" s="34">
        <f t="shared" si="9"/>
        <v>0.03125</v>
      </c>
      <c r="U32" s="34">
        <f t="shared" si="20"/>
        <v>0.03125</v>
      </c>
      <c r="V32" s="34">
        <f t="shared" si="10"/>
        <v>0.03125</v>
      </c>
      <c r="W32" s="99">
        <v>0.269444444444415</v>
      </c>
      <c r="X32" s="34">
        <f t="shared" si="11"/>
        <v>0.26944</v>
      </c>
      <c r="Y32" s="35" t="str">
        <f t="shared" si="12"/>
        <v>0,2694</v>
      </c>
      <c r="Z32" s="100">
        <v>0.019444444444472</v>
      </c>
      <c r="AA32" s="101">
        <v>38656</v>
      </c>
    </row>
    <row r="33" spans="2:27" s="9" customFormat="1" ht="13.5">
      <c r="B33" s="75">
        <f t="shared" si="18"/>
        <v>40176</v>
      </c>
      <c r="C33" s="67" t="str">
        <f t="shared" si="0"/>
        <v>Montag</v>
      </c>
      <c r="D33" s="68"/>
      <c r="E33" s="68"/>
      <c r="F33" s="69">
        <f t="shared" si="13"/>
      </c>
      <c r="G33" s="70">
        <f t="shared" si="1"/>
      </c>
      <c r="H33" s="70">
        <f t="shared" si="14"/>
      </c>
      <c r="I33" s="71">
        <f t="shared" si="15"/>
      </c>
      <c r="J33" s="72">
        <f t="shared" si="2"/>
      </c>
      <c r="K33" s="73">
        <f t="shared" si="16"/>
      </c>
      <c r="L33" s="74">
        <f t="shared" si="3"/>
      </c>
      <c r="M33" s="132">
        <f t="shared" si="17"/>
        <v>0</v>
      </c>
      <c r="N33" s="90"/>
      <c r="O33" s="102">
        <f t="shared" si="4"/>
        <v>0.354166666666667</v>
      </c>
      <c r="P33" s="98">
        <f t="shared" si="5"/>
      </c>
      <c r="Q33" s="34">
        <f t="shared" si="6"/>
        <v>0.03125</v>
      </c>
      <c r="R33" s="34">
        <f t="shared" si="7"/>
        <v>0.03125</v>
      </c>
      <c r="S33" s="34">
        <f t="shared" si="8"/>
        <v>0.03125</v>
      </c>
      <c r="T33" s="34">
        <f t="shared" si="9"/>
        <v>0.03125</v>
      </c>
      <c r="U33" s="34">
        <f t="shared" si="20"/>
        <v>0.03125</v>
      </c>
      <c r="V33" s="34">
        <f t="shared" si="10"/>
        <v>0.03125</v>
      </c>
      <c r="W33" s="99">
        <v>0.270138888888859</v>
      </c>
      <c r="X33" s="34">
        <f t="shared" si="11"/>
        <v>0.27014</v>
      </c>
      <c r="Y33" s="35" t="str">
        <f t="shared" si="12"/>
        <v>0,2701</v>
      </c>
      <c r="Z33" s="100">
        <v>0.0201388888889175</v>
      </c>
      <c r="AA33" s="101">
        <v>38686</v>
      </c>
    </row>
    <row r="34" spans="2:27" s="9" customFormat="1" ht="13.5">
      <c r="B34" s="75">
        <f t="shared" si="18"/>
        <v>40177</v>
      </c>
      <c r="C34" s="67" t="str">
        <f t="shared" si="0"/>
        <v>Dienstag</v>
      </c>
      <c r="D34" s="68"/>
      <c r="E34" s="68"/>
      <c r="F34" s="69">
        <f t="shared" si="13"/>
      </c>
      <c r="G34" s="70">
        <f t="shared" si="1"/>
      </c>
      <c r="H34" s="70">
        <f t="shared" si="14"/>
      </c>
      <c r="I34" s="71">
        <f t="shared" si="15"/>
      </c>
      <c r="J34" s="72">
        <f t="shared" si="2"/>
      </c>
      <c r="K34" s="73">
        <f t="shared" si="16"/>
      </c>
      <c r="L34" s="74">
        <f t="shared" si="3"/>
      </c>
      <c r="M34" s="132">
        <f t="shared" si="17"/>
        <v>0</v>
      </c>
      <c r="N34" s="90"/>
      <c r="O34" s="102">
        <f t="shared" si="4"/>
        <v>0.354166666666667</v>
      </c>
      <c r="P34" s="98">
        <f t="shared" si="5"/>
      </c>
      <c r="Q34" s="34">
        <f t="shared" si="6"/>
        <v>0.03125</v>
      </c>
      <c r="R34" s="34">
        <f t="shared" si="7"/>
        <v>0.03125</v>
      </c>
      <c r="S34" s="34">
        <f t="shared" si="8"/>
        <v>0.03125</v>
      </c>
      <c r="T34" s="34">
        <f t="shared" si="9"/>
        <v>0.03125</v>
      </c>
      <c r="U34" s="34">
        <f t="shared" si="20"/>
        <v>0.03125</v>
      </c>
      <c r="V34" s="34">
        <f t="shared" si="10"/>
        <v>0.03125</v>
      </c>
      <c r="W34" s="99">
        <v>0.270833333333303</v>
      </c>
      <c r="X34" s="34">
        <f t="shared" si="11"/>
        <v>0.27083</v>
      </c>
      <c r="Y34" s="35" t="str">
        <f t="shared" si="12"/>
        <v>0,2708</v>
      </c>
      <c r="Z34" s="100">
        <v>0.020833333333363</v>
      </c>
      <c r="AA34" s="101">
        <v>38717</v>
      </c>
    </row>
    <row r="35" spans="2:27" s="9" customFormat="1" ht="6.75" customHeight="1">
      <c r="B35" s="12"/>
      <c r="C35" s="13"/>
      <c r="K35" s="14"/>
      <c r="O35" s="103"/>
      <c r="P35" s="104"/>
      <c r="Q35" s="105"/>
      <c r="R35" s="103"/>
      <c r="S35" s="103"/>
      <c r="T35" s="103"/>
      <c r="U35" s="103"/>
      <c r="V35" s="103"/>
      <c r="W35" s="106">
        <v>0.395833333333333</v>
      </c>
      <c r="X35" s="34">
        <f t="shared" si="11"/>
        <v>0.39583</v>
      </c>
      <c r="Y35" s="35" t="str">
        <f t="shared" si="12"/>
        <v>0,3958</v>
      </c>
      <c r="Z35" s="107">
        <v>0.0208333333333333</v>
      </c>
      <c r="AA35" s="101">
        <v>38748</v>
      </c>
    </row>
    <row r="36" spans="2:27" s="9" customFormat="1" ht="16.5" customHeight="1">
      <c r="B36" s="12"/>
      <c r="C36" s="13"/>
      <c r="D36" s="39" t="s">
        <v>15</v>
      </c>
      <c r="K36" s="14"/>
      <c r="O36" s="103"/>
      <c r="P36" s="104"/>
      <c r="Q36" s="103"/>
      <c r="R36" s="103"/>
      <c r="S36" s="103"/>
      <c r="T36" s="103"/>
      <c r="U36" s="103"/>
      <c r="V36" s="103"/>
      <c r="W36" s="106">
        <v>0.396527777777778</v>
      </c>
      <c r="X36" s="34">
        <f t="shared" si="11"/>
        <v>0.39653</v>
      </c>
      <c r="Y36" s="35" t="str">
        <f t="shared" si="12"/>
        <v>0,3965</v>
      </c>
      <c r="Z36" s="107">
        <v>0.0215277777777778</v>
      </c>
      <c r="AA36" s="101">
        <v>38776</v>
      </c>
    </row>
    <row r="37" spans="2:27" s="9" customFormat="1" ht="13.5">
      <c r="B37" s="15"/>
      <c r="D37" s="88" t="s">
        <v>93</v>
      </c>
      <c r="K37" s="14"/>
      <c r="O37" s="104"/>
      <c r="P37" s="103"/>
      <c r="Q37" s="108"/>
      <c r="R37" s="108"/>
      <c r="S37" s="108"/>
      <c r="T37" s="108"/>
      <c r="U37" s="108"/>
      <c r="V37" s="108"/>
      <c r="W37" s="106">
        <v>0.397222222222222</v>
      </c>
      <c r="X37" s="34">
        <f aca="true" t="shared" si="21" ref="X37:X50">ROUND(W37,5)</f>
        <v>0.39722</v>
      </c>
      <c r="Y37" s="35" t="str">
        <f aca="true" t="shared" si="22" ref="Y37:Y50">LEFT(X37,6)</f>
        <v>0,3972</v>
      </c>
      <c r="Z37" s="107">
        <v>0.0222222222222222</v>
      </c>
      <c r="AA37" s="101">
        <v>38807</v>
      </c>
    </row>
    <row r="38" spans="2:27" s="18" customFormat="1" ht="7.5" customHeight="1">
      <c r="B38" s="17"/>
      <c r="C38" s="124"/>
      <c r="D38" s="124"/>
      <c r="E38" s="125"/>
      <c r="K38" s="20"/>
      <c r="O38" s="87"/>
      <c r="P38" s="87"/>
      <c r="Q38" s="103"/>
      <c r="R38" s="103"/>
      <c r="S38" s="103"/>
      <c r="T38" s="103"/>
      <c r="U38" s="103"/>
      <c r="V38" s="103"/>
      <c r="W38" s="106">
        <v>0.399305555555556</v>
      </c>
      <c r="X38" s="34">
        <f t="shared" si="21"/>
        <v>0.39931</v>
      </c>
      <c r="Y38" s="35" t="str">
        <f t="shared" si="22"/>
        <v>0,3993</v>
      </c>
      <c r="Z38" s="107">
        <v>0.0243055555555554</v>
      </c>
      <c r="AA38" s="101">
        <v>38898</v>
      </c>
    </row>
    <row r="39" spans="2:27" s="9" customFormat="1" ht="13.5">
      <c r="B39" s="15"/>
      <c r="C39" s="81"/>
      <c r="D39" s="81"/>
      <c r="E39" s="76" t="s">
        <v>18</v>
      </c>
      <c r="F39" s="22" t="s">
        <v>19</v>
      </c>
      <c r="G39" s="24">
        <v>0.291666666666667</v>
      </c>
      <c r="H39" s="25" t="s">
        <v>21</v>
      </c>
      <c r="I39" s="24">
        <v>0.666666666666667</v>
      </c>
      <c r="J39" s="14" t="s">
        <v>22</v>
      </c>
      <c r="K39" s="26">
        <f>I39-G39-"0:30"</f>
        <v>0.354166666666667</v>
      </c>
      <c r="L39" s="27" t="s">
        <v>57</v>
      </c>
      <c r="O39" s="104"/>
      <c r="P39" s="104"/>
      <c r="Q39" s="103"/>
      <c r="R39" s="103"/>
      <c r="S39" s="103"/>
      <c r="T39" s="103"/>
      <c r="U39" s="103"/>
      <c r="V39" s="103"/>
      <c r="W39" s="106">
        <v>0.399999999999998</v>
      </c>
      <c r="X39" s="34">
        <f t="shared" si="21"/>
        <v>0.4</v>
      </c>
      <c r="Y39" s="35" t="str">
        <f t="shared" si="22"/>
        <v>0,4</v>
      </c>
      <c r="Z39" s="107">
        <v>0.0249999999999998</v>
      </c>
      <c r="AA39" s="101">
        <v>38929</v>
      </c>
    </row>
    <row r="40" spans="2:27" s="9" customFormat="1" ht="13.5">
      <c r="B40" s="15"/>
      <c r="C40" s="81"/>
      <c r="D40" s="126"/>
      <c r="E40" s="127"/>
      <c r="F40" s="22" t="s">
        <v>23</v>
      </c>
      <c r="G40" s="24" t="s">
        <v>20</v>
      </c>
      <c r="H40" s="25" t="s">
        <v>21</v>
      </c>
      <c r="I40" s="24" t="s">
        <v>24</v>
      </c>
      <c r="J40" s="14" t="s">
        <v>22</v>
      </c>
      <c r="K40" s="26">
        <f>I40-G40-"0:30"</f>
        <v>0.291666666666667</v>
      </c>
      <c r="L40" s="27" t="s">
        <v>57</v>
      </c>
      <c r="O40" s="104"/>
      <c r="P40" s="104"/>
      <c r="Q40" s="108"/>
      <c r="R40" s="108"/>
      <c r="S40" s="108"/>
      <c r="T40" s="108"/>
      <c r="U40" s="108"/>
      <c r="V40" s="108"/>
      <c r="W40" s="106">
        <v>0.400694444444442</v>
      </c>
      <c r="X40" s="34">
        <f t="shared" si="21"/>
        <v>0.40069</v>
      </c>
      <c r="Y40" s="35" t="str">
        <f t="shared" si="22"/>
        <v>0,4006</v>
      </c>
      <c r="Z40" s="107">
        <v>0.0256944444444442</v>
      </c>
      <c r="AA40" s="101">
        <v>38960</v>
      </c>
    </row>
    <row r="41" spans="2:27" s="18" customFormat="1" ht="7.5" customHeight="1">
      <c r="B41" s="15"/>
      <c r="D41" s="19"/>
      <c r="K41" s="20"/>
      <c r="O41" s="87"/>
      <c r="P41" s="108"/>
      <c r="Q41" s="103"/>
      <c r="R41" s="103"/>
      <c r="S41" s="103"/>
      <c r="T41" s="103"/>
      <c r="U41" s="103"/>
      <c r="V41" s="103"/>
      <c r="W41" s="106">
        <v>0.397916666666667</v>
      </c>
      <c r="X41" s="34">
        <f>ROUND(W41,5)</f>
        <v>0.39792</v>
      </c>
      <c r="Y41" s="35" t="str">
        <f>LEFT(X41,6)</f>
        <v>0,3979</v>
      </c>
      <c r="Z41" s="107">
        <v>0.0229166666666666</v>
      </c>
      <c r="AA41" s="101">
        <v>38837</v>
      </c>
    </row>
    <row r="42" spans="2:27" s="9" customFormat="1" ht="13.5">
      <c r="B42" s="15"/>
      <c r="C42" s="81"/>
      <c r="D42" s="81"/>
      <c r="E42" s="76" t="s">
        <v>16</v>
      </c>
      <c r="F42" s="134">
        <f>(K39*4)+K40</f>
        <v>1.70833333333334</v>
      </c>
      <c r="G42" s="22" t="s">
        <v>17</v>
      </c>
      <c r="H42" s="29" t="s">
        <v>97</v>
      </c>
      <c r="I42" s="23"/>
      <c r="K42" s="14"/>
      <c r="O42" s="104"/>
      <c r="P42" s="104"/>
      <c r="Q42" s="108"/>
      <c r="R42" s="108"/>
      <c r="S42" s="108"/>
      <c r="T42" s="108"/>
      <c r="U42" s="108"/>
      <c r="V42" s="108"/>
      <c r="W42" s="106">
        <v>0.398611111111111</v>
      </c>
      <c r="X42" s="34">
        <f>ROUND(W42,5)</f>
        <v>0.39861</v>
      </c>
      <c r="Y42" s="35" t="str">
        <f>LEFT(X42,6)</f>
        <v>0,3986</v>
      </c>
      <c r="Z42" s="107">
        <v>0.023611111111111</v>
      </c>
      <c r="AA42" s="101">
        <v>38868</v>
      </c>
    </row>
    <row r="43" spans="2:27" s="18" customFormat="1" ht="7.5" customHeight="1">
      <c r="B43" s="33"/>
      <c r="C43" s="124"/>
      <c r="D43" s="124"/>
      <c r="E43" s="125"/>
      <c r="J43" s="20"/>
      <c r="O43" s="87"/>
      <c r="P43" s="87"/>
      <c r="Q43" s="103"/>
      <c r="R43" s="103"/>
      <c r="S43" s="103"/>
      <c r="T43" s="103"/>
      <c r="U43" s="103"/>
      <c r="V43" s="103"/>
      <c r="W43" s="106">
        <v>0.401388888888886</v>
      </c>
      <c r="X43" s="34">
        <f t="shared" si="21"/>
        <v>0.40139</v>
      </c>
      <c r="Y43" s="35" t="str">
        <f t="shared" si="22"/>
        <v>0,4013</v>
      </c>
      <c r="Z43" s="107">
        <v>0.0263888888888886</v>
      </c>
      <c r="AA43" s="101">
        <v>38990</v>
      </c>
    </row>
    <row r="44" spans="2:27" s="9" customFormat="1" ht="13.5">
      <c r="B44" s="33"/>
      <c r="C44" s="81"/>
      <c r="D44" s="81"/>
      <c r="E44" s="76" t="s">
        <v>25</v>
      </c>
      <c r="F44" s="22" t="s">
        <v>19</v>
      </c>
      <c r="G44" s="24" t="s">
        <v>26</v>
      </c>
      <c r="H44" s="25" t="s">
        <v>21</v>
      </c>
      <c r="I44" s="24">
        <v>0.625</v>
      </c>
      <c r="J44" s="14" t="s">
        <v>22</v>
      </c>
      <c r="K44" s="26">
        <f>I44-G44</f>
        <v>0.25</v>
      </c>
      <c r="O44" s="109"/>
      <c r="P44" s="104"/>
      <c r="Q44" s="103"/>
      <c r="R44" s="103"/>
      <c r="S44" s="103"/>
      <c r="T44" s="103"/>
      <c r="U44" s="103"/>
      <c r="V44" s="103"/>
      <c r="W44" s="106">
        <v>0.40208333333333</v>
      </c>
      <c r="X44" s="34">
        <f t="shared" si="21"/>
        <v>0.40208</v>
      </c>
      <c r="Y44" s="35" t="str">
        <f t="shared" si="22"/>
        <v>0,4020</v>
      </c>
      <c r="Z44" s="107">
        <v>0.027083333333333</v>
      </c>
      <c r="AA44" s="101">
        <v>39021</v>
      </c>
    </row>
    <row r="45" spans="2:27" s="9" customFormat="1" ht="13.5">
      <c r="B45" s="15"/>
      <c r="C45" s="81"/>
      <c r="D45" s="126"/>
      <c r="E45" s="127"/>
      <c r="F45" s="22" t="s">
        <v>23</v>
      </c>
      <c r="G45" s="24">
        <v>0.375</v>
      </c>
      <c r="H45" s="25" t="s">
        <v>21</v>
      </c>
      <c r="I45" s="24" t="s">
        <v>27</v>
      </c>
      <c r="J45" s="14" t="s">
        <v>22</v>
      </c>
      <c r="K45" s="26">
        <f>I45-G45</f>
        <v>0.125</v>
      </c>
      <c r="O45" s="109"/>
      <c r="P45" s="104"/>
      <c r="Q45" s="108"/>
      <c r="R45" s="108"/>
      <c r="S45" s="108"/>
      <c r="T45" s="108"/>
      <c r="U45" s="108"/>
      <c r="V45" s="108"/>
      <c r="W45" s="106">
        <v>0.402777777777774</v>
      </c>
      <c r="X45" s="34">
        <f t="shared" si="21"/>
        <v>0.40278</v>
      </c>
      <c r="Y45" s="35" t="str">
        <f t="shared" si="22"/>
        <v>0,4027</v>
      </c>
      <c r="Z45" s="107">
        <v>0.0277777777777774</v>
      </c>
      <c r="AA45" s="101">
        <v>39051</v>
      </c>
    </row>
    <row r="46" spans="2:27" s="18" customFormat="1" ht="7.5" customHeight="1">
      <c r="B46" s="45"/>
      <c r="C46" s="124"/>
      <c r="D46" s="124"/>
      <c r="E46" s="125"/>
      <c r="L46" s="20"/>
      <c r="M46" s="20"/>
      <c r="N46" s="20"/>
      <c r="O46" s="87"/>
      <c r="P46" s="87"/>
      <c r="Q46" s="103"/>
      <c r="R46" s="103"/>
      <c r="S46" s="103"/>
      <c r="T46" s="103"/>
      <c r="U46" s="103"/>
      <c r="V46" s="103"/>
      <c r="W46" s="106">
        <v>0.403472222222218</v>
      </c>
      <c r="X46" s="34">
        <f t="shared" si="21"/>
        <v>0.40347</v>
      </c>
      <c r="Y46" s="35" t="str">
        <f t="shared" si="22"/>
        <v>0,4034</v>
      </c>
      <c r="Z46" s="107">
        <v>0.0284722222222218</v>
      </c>
      <c r="AA46" s="101">
        <v>39172</v>
      </c>
    </row>
    <row r="47" spans="2:27" s="9" customFormat="1" ht="13.5">
      <c r="B47" s="45"/>
      <c r="C47" s="81"/>
      <c r="D47" s="81"/>
      <c r="E47" s="76" t="s">
        <v>28</v>
      </c>
      <c r="F47" s="22" t="s">
        <v>19</v>
      </c>
      <c r="G47" s="24" t="s">
        <v>29</v>
      </c>
      <c r="H47" s="25" t="s">
        <v>21</v>
      </c>
      <c r="I47" s="24">
        <v>0.833333333333333</v>
      </c>
      <c r="J47" s="28"/>
      <c r="L47" s="29"/>
      <c r="M47" s="29"/>
      <c r="N47" s="29"/>
      <c r="O47" s="109"/>
      <c r="P47" s="104"/>
      <c r="Q47" s="103"/>
      <c r="R47" s="103"/>
      <c r="S47" s="103"/>
      <c r="T47" s="103"/>
      <c r="U47" s="103"/>
      <c r="V47" s="103"/>
      <c r="W47" s="106">
        <v>0.404166666666662</v>
      </c>
      <c r="X47" s="34">
        <f t="shared" si="21"/>
        <v>0.40417</v>
      </c>
      <c r="Y47" s="35" t="str">
        <f t="shared" si="22"/>
        <v>0,4041</v>
      </c>
      <c r="Z47" s="107">
        <v>0.0291666666666662</v>
      </c>
      <c r="AA47" s="101">
        <v>39233</v>
      </c>
    </row>
    <row r="48" spans="2:27" s="9" customFormat="1" ht="13.5">
      <c r="B48" s="12"/>
      <c r="C48" s="81"/>
      <c r="D48" s="126"/>
      <c r="E48" s="127"/>
      <c r="F48" s="22" t="s">
        <v>23</v>
      </c>
      <c r="G48" s="24" t="s">
        <v>29</v>
      </c>
      <c r="H48" s="25" t="s">
        <v>21</v>
      </c>
      <c r="I48" s="30" t="s">
        <v>30</v>
      </c>
      <c r="J48" s="28"/>
      <c r="L48" s="29"/>
      <c r="M48" s="29"/>
      <c r="N48" s="29"/>
      <c r="O48" s="109"/>
      <c r="P48" s="104"/>
      <c r="Q48" s="108"/>
      <c r="R48" s="108"/>
      <c r="S48" s="108"/>
      <c r="T48" s="108"/>
      <c r="U48" s="108"/>
      <c r="V48" s="108"/>
      <c r="W48" s="106">
        <v>0.404861111111106</v>
      </c>
      <c r="X48" s="34">
        <f t="shared" si="21"/>
        <v>0.40486</v>
      </c>
      <c r="Y48" s="35" t="str">
        <f t="shared" si="22"/>
        <v>0,4048</v>
      </c>
      <c r="Z48" s="107">
        <v>0.0298611111111106</v>
      </c>
      <c r="AA48" s="101">
        <v>39263</v>
      </c>
    </row>
    <row r="49" spans="3:27" s="18" customFormat="1" ht="7.5" customHeight="1">
      <c r="C49" s="124"/>
      <c r="D49" s="124"/>
      <c r="E49" s="128"/>
      <c r="N49" s="20"/>
      <c r="O49" s="87"/>
      <c r="P49" s="87"/>
      <c r="Q49" s="103"/>
      <c r="R49" s="103"/>
      <c r="S49" s="103"/>
      <c r="T49" s="103"/>
      <c r="U49" s="103"/>
      <c r="V49" s="103"/>
      <c r="W49" s="106">
        <v>0.40555555555555</v>
      </c>
      <c r="X49" s="34">
        <f t="shared" si="21"/>
        <v>0.40556</v>
      </c>
      <c r="Y49" s="35" t="str">
        <f t="shared" si="22"/>
        <v>0,4055</v>
      </c>
      <c r="Z49" s="107">
        <v>0.030555555555555</v>
      </c>
      <c r="AA49" s="101">
        <v>39082</v>
      </c>
    </row>
    <row r="50" spans="2:27" s="9" customFormat="1" ht="13.5">
      <c r="B50" s="40"/>
      <c r="C50" s="81"/>
      <c r="D50" s="81"/>
      <c r="E50" s="76" t="s">
        <v>91</v>
      </c>
      <c r="F50" s="22" t="s">
        <v>32</v>
      </c>
      <c r="G50" s="24">
        <v>0.25</v>
      </c>
      <c r="H50" s="25" t="s">
        <v>33</v>
      </c>
      <c r="I50" s="21" t="s">
        <v>92</v>
      </c>
      <c r="J50" s="29" t="s">
        <v>14</v>
      </c>
      <c r="L50" s="29"/>
      <c r="O50" s="109"/>
      <c r="P50" s="104"/>
      <c r="Q50" s="103"/>
      <c r="R50" s="103"/>
      <c r="S50" s="103"/>
      <c r="T50" s="103"/>
      <c r="U50" s="103"/>
      <c r="V50" s="103"/>
      <c r="W50" s="106">
        <v>0.406249999999994</v>
      </c>
      <c r="X50" s="34">
        <f t="shared" si="21"/>
        <v>0.40625</v>
      </c>
      <c r="Y50" s="35" t="str">
        <f t="shared" si="22"/>
        <v>0,4062</v>
      </c>
      <c r="Z50" s="107">
        <v>0.0312499999999994</v>
      </c>
      <c r="AA50" s="101">
        <v>39113</v>
      </c>
    </row>
    <row r="51" spans="2:27" s="9" customFormat="1" ht="13.5">
      <c r="B51" s="40"/>
      <c r="C51" s="81"/>
      <c r="D51" s="81"/>
      <c r="E51" s="76" t="s">
        <v>31</v>
      </c>
      <c r="F51" s="22" t="s">
        <v>32</v>
      </c>
      <c r="G51" s="24" t="s">
        <v>27</v>
      </c>
      <c r="H51" s="25" t="s">
        <v>33</v>
      </c>
      <c r="I51" s="21" t="s">
        <v>34</v>
      </c>
      <c r="J51" s="29" t="s">
        <v>14</v>
      </c>
      <c r="L51" s="29"/>
      <c r="N51" s="29"/>
      <c r="O51" s="109"/>
      <c r="P51" s="104"/>
      <c r="Q51" s="103"/>
      <c r="R51" s="103"/>
      <c r="S51" s="103"/>
      <c r="T51" s="103"/>
      <c r="U51" s="103"/>
      <c r="V51" s="103"/>
      <c r="W51" s="106"/>
      <c r="X51" s="34"/>
      <c r="Y51" s="35"/>
      <c r="Z51" s="107"/>
      <c r="AA51" s="101">
        <v>39141</v>
      </c>
    </row>
    <row r="52" spans="1:27" s="9" customFormat="1" ht="7.5" customHeight="1">
      <c r="A52" s="18"/>
      <c r="B52" s="18"/>
      <c r="C52" s="124"/>
      <c r="D52" s="124"/>
      <c r="E52" s="124"/>
      <c r="F52" s="18"/>
      <c r="G52" s="18"/>
      <c r="H52" s="18"/>
      <c r="I52" s="18"/>
      <c r="J52" s="18"/>
      <c r="K52" s="18"/>
      <c r="L52" s="18"/>
      <c r="M52" s="18"/>
      <c r="O52" s="109"/>
      <c r="P52" s="104"/>
      <c r="Q52" s="103"/>
      <c r="R52" s="103"/>
      <c r="S52" s="103"/>
      <c r="T52" s="103"/>
      <c r="U52" s="103"/>
      <c r="V52" s="103"/>
      <c r="W52" s="106"/>
      <c r="X52" s="34"/>
      <c r="Y52" s="35"/>
      <c r="Z52" s="107"/>
      <c r="AA52" s="101">
        <v>39355</v>
      </c>
    </row>
    <row r="53" spans="2:27" s="9" customFormat="1" ht="13.5">
      <c r="B53" s="45"/>
      <c r="C53" s="81"/>
      <c r="D53" s="81"/>
      <c r="E53" s="76" t="s">
        <v>35</v>
      </c>
      <c r="G53" s="31" t="s">
        <v>36</v>
      </c>
      <c r="H53" s="24" t="s">
        <v>37</v>
      </c>
      <c r="J53" s="28"/>
      <c r="K53" s="29"/>
      <c r="O53" s="109"/>
      <c r="P53" s="104"/>
      <c r="Q53" s="103"/>
      <c r="R53" s="103"/>
      <c r="S53" s="103"/>
      <c r="T53" s="103"/>
      <c r="U53" s="103"/>
      <c r="V53" s="103"/>
      <c r="W53" s="106"/>
      <c r="X53" s="34"/>
      <c r="Y53" s="35"/>
      <c r="Z53" s="107"/>
      <c r="AA53" s="101">
        <v>39386</v>
      </c>
    </row>
    <row r="54" spans="1:27" s="9" customFormat="1" ht="13.5">
      <c r="A54" s="18"/>
      <c r="B54" s="45"/>
      <c r="C54" s="81"/>
      <c r="D54" s="126"/>
      <c r="E54" s="127"/>
      <c r="G54" s="32" t="s">
        <v>38</v>
      </c>
      <c r="H54" s="24" t="s">
        <v>37</v>
      </c>
      <c r="J54" s="28"/>
      <c r="K54" s="29"/>
      <c r="O54" s="109"/>
      <c r="P54" s="104"/>
      <c r="Q54" s="108"/>
      <c r="R54" s="108"/>
      <c r="S54" s="108"/>
      <c r="T54" s="108"/>
      <c r="U54" s="108"/>
      <c r="V54" s="108"/>
      <c r="W54" s="106"/>
      <c r="X54" s="34"/>
      <c r="Y54" s="35"/>
      <c r="Z54" s="107"/>
      <c r="AA54" s="101">
        <v>39416</v>
      </c>
    </row>
    <row r="55" spans="1:27" s="18" customFormat="1" ht="7.5" customHeight="1">
      <c r="A55" s="9"/>
      <c r="B55" s="45"/>
      <c r="C55" s="124"/>
      <c r="D55" s="124"/>
      <c r="E55" s="125"/>
      <c r="K55" s="20"/>
      <c r="O55" s="87"/>
      <c r="P55" s="87"/>
      <c r="Q55" s="103"/>
      <c r="R55" s="103"/>
      <c r="S55" s="103"/>
      <c r="T55" s="103"/>
      <c r="U55" s="103"/>
      <c r="V55" s="103"/>
      <c r="W55" s="106"/>
      <c r="X55" s="34"/>
      <c r="Y55" s="35"/>
      <c r="Z55" s="107"/>
      <c r="AA55" s="101">
        <v>39447</v>
      </c>
    </row>
    <row r="56" spans="2:27" s="9" customFormat="1" ht="13.5">
      <c r="B56" s="45"/>
      <c r="C56" s="81"/>
      <c r="D56" s="81"/>
      <c r="E56" s="76" t="s">
        <v>61</v>
      </c>
      <c r="F56" s="77">
        <v>0.0208333333333333</v>
      </c>
      <c r="G56" s="78" t="s">
        <v>63</v>
      </c>
      <c r="H56" s="79">
        <v>0.25</v>
      </c>
      <c r="I56" s="80" t="s">
        <v>74</v>
      </c>
      <c r="J56" s="81"/>
      <c r="K56" s="82"/>
      <c r="O56" s="110"/>
      <c r="P56" s="64"/>
      <c r="Q56" s="103"/>
      <c r="R56" s="103"/>
      <c r="S56" s="103"/>
      <c r="T56" s="103"/>
      <c r="U56" s="103"/>
      <c r="V56" s="103"/>
      <c r="W56" s="106"/>
      <c r="X56" s="34"/>
      <c r="Y56" s="35"/>
      <c r="Z56" s="107"/>
      <c r="AA56" s="101">
        <v>39478</v>
      </c>
    </row>
    <row r="57" spans="1:27" s="9" customFormat="1" ht="13.5">
      <c r="A57"/>
      <c r="B57" s="45"/>
      <c r="C57" s="81"/>
      <c r="D57" s="81"/>
      <c r="E57" s="76" t="s">
        <v>62</v>
      </c>
      <c r="F57" s="77">
        <v>0.0104166666666667</v>
      </c>
      <c r="G57" s="78" t="s">
        <v>63</v>
      </c>
      <c r="H57" s="79">
        <v>0.395833333333333</v>
      </c>
      <c r="I57" s="80" t="s">
        <v>74</v>
      </c>
      <c r="J57" s="81"/>
      <c r="K57" s="82"/>
      <c r="O57" s="110"/>
      <c r="P57" s="104"/>
      <c r="Q57" s="103"/>
      <c r="R57" s="103"/>
      <c r="S57" s="103"/>
      <c r="T57" s="103"/>
      <c r="U57" s="103"/>
      <c r="V57" s="103"/>
      <c r="W57" s="106"/>
      <c r="X57" s="34"/>
      <c r="Y57" s="35"/>
      <c r="Z57" s="107"/>
      <c r="AA57" s="101">
        <v>39507</v>
      </c>
    </row>
    <row r="58" spans="1:27" s="9" customFormat="1" ht="13.5">
      <c r="A58"/>
      <c r="B58" s="135" t="s">
        <v>98</v>
      </c>
      <c r="C58" s="129"/>
      <c r="D58" s="130"/>
      <c r="E58" s="130"/>
      <c r="F58"/>
      <c r="G58"/>
      <c r="H58"/>
      <c r="I58"/>
      <c r="J58"/>
      <c r="K58"/>
      <c r="L58"/>
      <c r="M58" s="48"/>
      <c r="O58" s="104"/>
      <c r="P58" s="104"/>
      <c r="Q58" s="111"/>
      <c r="R58" s="111"/>
      <c r="S58" s="111"/>
      <c r="T58" s="111"/>
      <c r="U58" s="111"/>
      <c r="V58" s="111"/>
      <c r="W58" s="106"/>
      <c r="X58" s="34"/>
      <c r="Y58" s="35"/>
      <c r="Z58" s="107"/>
      <c r="AA58" s="101">
        <v>39538</v>
      </c>
    </row>
    <row r="59" spans="3:27" ht="13.5">
      <c r="C59" s="129"/>
      <c r="D59" s="130"/>
      <c r="E59" s="130"/>
      <c r="K59"/>
      <c r="M59" s="48"/>
      <c r="N59" s="48"/>
      <c r="O59" s="111"/>
      <c r="P59" s="112"/>
      <c r="Q59" s="111"/>
      <c r="R59" s="111"/>
      <c r="S59" s="111"/>
      <c r="T59" s="111"/>
      <c r="U59" s="111"/>
      <c r="V59" s="111"/>
      <c r="W59" s="106"/>
      <c r="X59" s="34"/>
      <c r="Y59" s="35"/>
      <c r="Z59" s="107"/>
      <c r="AA59" s="101">
        <v>39568</v>
      </c>
    </row>
    <row r="60" spans="11:27" ht="13.5">
      <c r="K60"/>
      <c r="M60" s="48"/>
      <c r="N60" s="48"/>
      <c r="O60" s="111"/>
      <c r="P60" s="112"/>
      <c r="Q60" s="103"/>
      <c r="R60" s="103"/>
      <c r="S60" s="103"/>
      <c r="T60" s="103"/>
      <c r="U60" s="103"/>
      <c r="V60" s="103"/>
      <c r="W60" s="106"/>
      <c r="X60" s="113"/>
      <c r="Y60" s="114"/>
      <c r="Z60" s="107"/>
      <c r="AA60" s="101">
        <v>39599</v>
      </c>
    </row>
    <row r="61" spans="1:27" s="9" customFormat="1" ht="7.5" customHeight="1">
      <c r="A61"/>
      <c r="B61" s="45"/>
      <c r="C61" s="46"/>
      <c r="D61"/>
      <c r="E61"/>
      <c r="F61"/>
      <c r="G61"/>
      <c r="H61"/>
      <c r="I61"/>
      <c r="J61"/>
      <c r="K61"/>
      <c r="L61"/>
      <c r="M61" s="48"/>
      <c r="O61" s="104"/>
      <c r="P61" s="104"/>
      <c r="Q61" s="103"/>
      <c r="R61" s="103"/>
      <c r="S61" s="103"/>
      <c r="T61" s="103"/>
      <c r="U61" s="103"/>
      <c r="V61" s="103"/>
      <c r="W61" s="106"/>
      <c r="X61" s="113"/>
      <c r="Y61" s="114"/>
      <c r="Z61" s="107"/>
      <c r="AA61" s="101">
        <v>39629</v>
      </c>
    </row>
    <row r="62" spans="1:27" s="9" customFormat="1" ht="13.5">
      <c r="A62"/>
      <c r="B62" s="45"/>
      <c r="C62" s="46"/>
      <c r="D62"/>
      <c r="E62"/>
      <c r="F62"/>
      <c r="G62"/>
      <c r="H62"/>
      <c r="I62"/>
      <c r="J62"/>
      <c r="K62"/>
      <c r="L62"/>
      <c r="M62" s="48"/>
      <c r="O62" s="104"/>
      <c r="P62" s="104"/>
      <c r="Q62" s="115"/>
      <c r="R62" s="115"/>
      <c r="S62" s="115"/>
      <c r="T62" s="115"/>
      <c r="U62" s="115"/>
      <c r="V62" s="115"/>
      <c r="W62" s="106"/>
      <c r="X62" s="113"/>
      <c r="Y62" s="114"/>
      <c r="Z62" s="107"/>
      <c r="AA62" s="101">
        <v>39660</v>
      </c>
    </row>
    <row r="63" spans="1:27" s="42" customFormat="1" ht="13.5">
      <c r="A63"/>
      <c r="B63" s="45"/>
      <c r="C63" s="46"/>
      <c r="D63"/>
      <c r="E63"/>
      <c r="F63"/>
      <c r="G63"/>
      <c r="H63"/>
      <c r="I63"/>
      <c r="J63"/>
      <c r="K63"/>
      <c r="L63"/>
      <c r="M63" s="48"/>
      <c r="O63" s="116"/>
      <c r="P63" s="116"/>
      <c r="Q63" s="103"/>
      <c r="R63" s="103"/>
      <c r="S63" s="103"/>
      <c r="T63" s="103"/>
      <c r="U63" s="103"/>
      <c r="V63" s="103"/>
      <c r="W63" s="111"/>
      <c r="X63" s="111"/>
      <c r="Y63" s="111"/>
      <c r="Z63" s="111"/>
      <c r="AA63" s="101">
        <v>39691</v>
      </c>
    </row>
    <row r="64" spans="1:27" s="9" customFormat="1" ht="7.5" customHeight="1">
      <c r="A64"/>
      <c r="B64" s="45"/>
      <c r="C64" s="46"/>
      <c r="D64"/>
      <c r="E64"/>
      <c r="F64"/>
      <c r="G64"/>
      <c r="H64"/>
      <c r="I64"/>
      <c r="J64"/>
      <c r="K64"/>
      <c r="L64"/>
      <c r="M64" s="48"/>
      <c r="O64" s="104"/>
      <c r="P64" s="104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01">
        <v>39721</v>
      </c>
    </row>
    <row r="65" spans="11:27" ht="12.75">
      <c r="K65"/>
      <c r="M65" s="48"/>
      <c r="N65" s="48"/>
      <c r="O65" s="111"/>
      <c r="P65" s="112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01">
        <v>39752</v>
      </c>
    </row>
    <row r="66" spans="11:27" ht="13.5">
      <c r="K66"/>
      <c r="M66" s="48"/>
      <c r="N66" s="48"/>
      <c r="O66" s="111"/>
      <c r="P66" s="112"/>
      <c r="Q66" s="111"/>
      <c r="R66" s="111"/>
      <c r="S66" s="111"/>
      <c r="T66" s="111"/>
      <c r="U66" s="111"/>
      <c r="V66" s="111"/>
      <c r="W66" s="104"/>
      <c r="X66" s="104"/>
      <c r="Y66" s="104"/>
      <c r="Z66" s="104"/>
      <c r="AA66" s="101">
        <v>39782</v>
      </c>
    </row>
    <row r="67" spans="11:27" ht="12.75">
      <c r="K67"/>
      <c r="M67" s="48"/>
      <c r="N67" s="48"/>
      <c r="O67" s="111"/>
      <c r="P67" s="112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01">
        <v>39813</v>
      </c>
    </row>
    <row r="68" spans="11:27" ht="13.5">
      <c r="K68"/>
      <c r="M68" s="48"/>
      <c r="N68" s="48"/>
      <c r="O68" s="111"/>
      <c r="P68" s="112"/>
      <c r="Q68" s="103"/>
      <c r="R68" s="103"/>
      <c r="S68" s="103"/>
      <c r="T68" s="103"/>
      <c r="U68" s="103"/>
      <c r="V68" s="103"/>
      <c r="W68" s="111"/>
      <c r="X68" s="111"/>
      <c r="Y68" s="111"/>
      <c r="Z68" s="111"/>
      <c r="AA68" s="101">
        <v>39844</v>
      </c>
    </row>
    <row r="69" spans="1:27" s="9" customFormat="1" ht="7.5" customHeight="1">
      <c r="A69"/>
      <c r="B69" s="45"/>
      <c r="C69" s="46"/>
      <c r="D69"/>
      <c r="E69"/>
      <c r="F69"/>
      <c r="G69"/>
      <c r="H69"/>
      <c r="I69"/>
      <c r="J69"/>
      <c r="K69"/>
      <c r="L69"/>
      <c r="M69" s="48"/>
      <c r="O69" s="104"/>
      <c r="P69" s="104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01">
        <v>39872</v>
      </c>
    </row>
    <row r="70" spans="11:27" ht="13.5">
      <c r="K70"/>
      <c r="M70" s="48"/>
      <c r="N70" s="48"/>
      <c r="O70" s="111"/>
      <c r="P70" s="112"/>
      <c r="Q70" s="111"/>
      <c r="R70" s="111"/>
      <c r="S70" s="111"/>
      <c r="T70" s="111"/>
      <c r="U70" s="111"/>
      <c r="V70" s="111"/>
      <c r="W70" s="104"/>
      <c r="X70" s="104"/>
      <c r="Y70" s="104"/>
      <c r="Z70" s="104"/>
      <c r="AA70" s="101">
        <v>39903</v>
      </c>
    </row>
    <row r="71" spans="11:27" ht="12.75">
      <c r="K71"/>
      <c r="M71" s="48"/>
      <c r="N71" s="48"/>
      <c r="O71" s="111"/>
      <c r="P71" s="112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01">
        <v>39933</v>
      </c>
    </row>
    <row r="72" spans="11:27" ht="13.5">
      <c r="K72"/>
      <c r="M72" s="48"/>
      <c r="N72" s="48"/>
      <c r="O72" s="111"/>
      <c r="P72" s="112"/>
      <c r="Q72" s="103"/>
      <c r="R72" s="103"/>
      <c r="S72" s="103"/>
      <c r="T72" s="103"/>
      <c r="U72" s="103"/>
      <c r="V72" s="103"/>
      <c r="W72" s="111"/>
      <c r="X72" s="111"/>
      <c r="Y72" s="111"/>
      <c r="Z72" s="111"/>
      <c r="AA72" s="101">
        <v>39964</v>
      </c>
    </row>
    <row r="73" spans="1:27" s="9" customFormat="1" ht="13.5">
      <c r="A73"/>
      <c r="B73" s="45"/>
      <c r="C73" s="46"/>
      <c r="D73"/>
      <c r="E73"/>
      <c r="F73"/>
      <c r="G73"/>
      <c r="H73"/>
      <c r="I73"/>
      <c r="J73"/>
      <c r="K73" s="48"/>
      <c r="L73"/>
      <c r="M73"/>
      <c r="O73" s="104"/>
      <c r="P73" s="104"/>
      <c r="Q73" s="103"/>
      <c r="R73" s="103"/>
      <c r="S73" s="103"/>
      <c r="T73" s="103"/>
      <c r="U73" s="103"/>
      <c r="V73" s="103"/>
      <c r="W73" s="106"/>
      <c r="X73" s="34"/>
      <c r="Y73" s="35"/>
      <c r="Z73" s="107"/>
      <c r="AA73" s="101">
        <v>39994</v>
      </c>
    </row>
    <row r="74" spans="1:27" s="9" customFormat="1" ht="13.5">
      <c r="A74"/>
      <c r="B74" s="45"/>
      <c r="C74" s="46"/>
      <c r="D74"/>
      <c r="E74"/>
      <c r="F74"/>
      <c r="G74"/>
      <c r="H74"/>
      <c r="I74"/>
      <c r="J74"/>
      <c r="K74" s="48"/>
      <c r="L74"/>
      <c r="M74"/>
      <c r="O74" s="104"/>
      <c r="P74" s="104"/>
      <c r="Q74" s="103"/>
      <c r="R74" s="103"/>
      <c r="S74" s="103"/>
      <c r="T74" s="103"/>
      <c r="U74" s="103"/>
      <c r="V74" s="103"/>
      <c r="W74" s="106"/>
      <c r="X74" s="34"/>
      <c r="Y74" s="35"/>
      <c r="Z74" s="107"/>
      <c r="AA74" s="101">
        <v>40025</v>
      </c>
    </row>
    <row r="75" spans="1:27" s="9" customFormat="1" ht="7.5" customHeight="1">
      <c r="A75"/>
      <c r="B75" s="45"/>
      <c r="C75" s="46"/>
      <c r="D75"/>
      <c r="E75"/>
      <c r="F75"/>
      <c r="G75"/>
      <c r="H75"/>
      <c r="I75"/>
      <c r="J75"/>
      <c r="K75" s="48"/>
      <c r="L75"/>
      <c r="M75"/>
      <c r="O75" s="104"/>
      <c r="P75" s="104"/>
      <c r="Q75" s="111"/>
      <c r="R75" s="111"/>
      <c r="S75" s="111"/>
      <c r="T75" s="111"/>
      <c r="U75" s="111"/>
      <c r="V75" s="111"/>
      <c r="W75" s="106"/>
      <c r="X75" s="34"/>
      <c r="Y75" s="35"/>
      <c r="Z75" s="107"/>
      <c r="AA75" s="101">
        <v>40056</v>
      </c>
    </row>
    <row r="76" spans="14:27" ht="13.5">
      <c r="N76" s="48"/>
      <c r="O76" s="111"/>
      <c r="P76" s="112"/>
      <c r="Q76" s="111"/>
      <c r="R76" s="111"/>
      <c r="S76" s="111"/>
      <c r="T76" s="111"/>
      <c r="U76" s="111"/>
      <c r="V76" s="111"/>
      <c r="W76" s="106"/>
      <c r="X76" s="34"/>
      <c r="Y76" s="35"/>
      <c r="Z76" s="107"/>
      <c r="AA76" s="101">
        <v>40086</v>
      </c>
    </row>
    <row r="77" spans="14:27" ht="13.5">
      <c r="N77" s="48"/>
      <c r="O77" s="111"/>
      <c r="P77" s="112"/>
      <c r="Q77" s="108"/>
      <c r="R77" s="108"/>
      <c r="S77" s="108"/>
      <c r="T77" s="108"/>
      <c r="U77" s="108"/>
      <c r="V77" s="108"/>
      <c r="W77" s="106"/>
      <c r="X77" s="34"/>
      <c r="Y77" s="35"/>
      <c r="Z77" s="107"/>
      <c r="AA77" s="101">
        <v>40117</v>
      </c>
    </row>
    <row r="78" spans="1:27" s="18" customFormat="1" ht="7.5" customHeight="1">
      <c r="A78"/>
      <c r="B78" s="45"/>
      <c r="C78" s="46"/>
      <c r="D78"/>
      <c r="E78"/>
      <c r="F78"/>
      <c r="G78"/>
      <c r="H78"/>
      <c r="I78"/>
      <c r="J78"/>
      <c r="K78" s="48"/>
      <c r="L78"/>
      <c r="M78"/>
      <c r="O78" s="87"/>
      <c r="P78" s="87"/>
      <c r="Q78" s="103"/>
      <c r="R78" s="103"/>
      <c r="S78" s="103"/>
      <c r="T78" s="103"/>
      <c r="U78" s="103"/>
      <c r="V78" s="103"/>
      <c r="W78" s="117"/>
      <c r="X78" s="118"/>
      <c r="Y78" s="119"/>
      <c r="Z78" s="120"/>
      <c r="AA78" s="101">
        <v>40147</v>
      </c>
    </row>
    <row r="79" spans="1:27" s="9" customFormat="1" ht="13.5">
      <c r="A79"/>
      <c r="B79" s="45"/>
      <c r="C79" s="46"/>
      <c r="D79"/>
      <c r="E79"/>
      <c r="F79"/>
      <c r="G79"/>
      <c r="H79"/>
      <c r="I79"/>
      <c r="J79"/>
      <c r="K79" s="48"/>
      <c r="L79"/>
      <c r="M79"/>
      <c r="O79" s="104"/>
      <c r="P79" s="104"/>
      <c r="Q79" s="103"/>
      <c r="R79" s="103"/>
      <c r="S79" s="103"/>
      <c r="T79" s="103"/>
      <c r="U79" s="103"/>
      <c r="V79" s="103"/>
      <c r="W79" s="106"/>
      <c r="X79" s="34"/>
      <c r="Y79" s="35"/>
      <c r="Z79" s="107"/>
      <c r="AA79" s="101">
        <v>40178</v>
      </c>
    </row>
    <row r="80" spans="1:27" s="9" customFormat="1" ht="13.5">
      <c r="A80"/>
      <c r="B80" s="45"/>
      <c r="C80" s="46"/>
      <c r="D80"/>
      <c r="E80"/>
      <c r="F80"/>
      <c r="G80"/>
      <c r="H80"/>
      <c r="I80"/>
      <c r="J80"/>
      <c r="K80" s="48"/>
      <c r="L80"/>
      <c r="M80"/>
      <c r="O80" s="104"/>
      <c r="P80" s="104"/>
      <c r="Q80" s="121"/>
      <c r="R80" s="121"/>
      <c r="S80" s="121"/>
      <c r="T80" s="121"/>
      <c r="U80" s="121"/>
      <c r="V80" s="121"/>
      <c r="W80" s="106"/>
      <c r="X80" s="34"/>
      <c r="Y80" s="35"/>
      <c r="Z80" s="107"/>
      <c r="AA80" s="101">
        <v>40209</v>
      </c>
    </row>
    <row r="81" spans="1:27" s="51" customFormat="1" ht="13.5">
      <c r="A81"/>
      <c r="B81" s="45"/>
      <c r="C81" s="46"/>
      <c r="D81"/>
      <c r="E81"/>
      <c r="F81"/>
      <c r="G81"/>
      <c r="H81"/>
      <c r="I81"/>
      <c r="J81"/>
      <c r="K81" s="48"/>
      <c r="L81"/>
      <c r="M81"/>
      <c r="O81" s="122"/>
      <c r="P81" s="122"/>
      <c r="Q81" s="103"/>
      <c r="R81" s="103"/>
      <c r="S81" s="103"/>
      <c r="T81" s="103"/>
      <c r="U81" s="103"/>
      <c r="V81" s="103"/>
      <c r="W81" s="106"/>
      <c r="X81" s="34"/>
      <c r="Y81" s="35"/>
      <c r="Z81" s="107"/>
      <c r="AA81" s="101">
        <v>40237</v>
      </c>
    </row>
    <row r="82" spans="1:27" s="9" customFormat="1" ht="7.5" customHeight="1">
      <c r="A82"/>
      <c r="B82" s="45"/>
      <c r="C82" s="46"/>
      <c r="D82"/>
      <c r="E82"/>
      <c r="F82"/>
      <c r="G82"/>
      <c r="H82"/>
      <c r="I82"/>
      <c r="J82"/>
      <c r="K82" s="48"/>
      <c r="L82"/>
      <c r="M82"/>
      <c r="O82" s="104"/>
      <c r="P82" s="104"/>
      <c r="Q82" s="103"/>
      <c r="R82" s="103"/>
      <c r="S82" s="103"/>
      <c r="T82" s="103"/>
      <c r="U82" s="103"/>
      <c r="V82" s="103"/>
      <c r="W82" s="122"/>
      <c r="X82" s="122"/>
      <c r="Y82" s="122"/>
      <c r="Z82" s="122"/>
      <c r="AA82" s="101">
        <v>40268</v>
      </c>
    </row>
    <row r="83" spans="1:27" s="9" customFormat="1" ht="13.5">
      <c r="A83"/>
      <c r="B83" s="45"/>
      <c r="C83" s="46"/>
      <c r="D83"/>
      <c r="E83"/>
      <c r="F83"/>
      <c r="G83"/>
      <c r="H83"/>
      <c r="I83"/>
      <c r="J83"/>
      <c r="K83" s="48"/>
      <c r="L83"/>
      <c r="M83"/>
      <c r="O83" s="104"/>
      <c r="P83" s="104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1">
        <v>40298</v>
      </c>
    </row>
    <row r="84" spans="1:27" s="9" customFormat="1" ht="13.5">
      <c r="A84"/>
      <c r="B84" s="45"/>
      <c r="C84" s="46"/>
      <c r="D84"/>
      <c r="E84"/>
      <c r="F84"/>
      <c r="G84"/>
      <c r="H84"/>
      <c r="I84"/>
      <c r="J84"/>
      <c r="K84" s="48"/>
      <c r="L84"/>
      <c r="M84"/>
      <c r="O84" s="104"/>
      <c r="P84" s="104"/>
      <c r="Q84" s="103"/>
      <c r="R84" s="121"/>
      <c r="S84" s="121"/>
      <c r="T84" s="121"/>
      <c r="U84" s="121"/>
      <c r="V84" s="121"/>
      <c r="W84" s="104"/>
      <c r="X84" s="104"/>
      <c r="Y84" s="104"/>
      <c r="Z84" s="104"/>
      <c r="AA84" s="101">
        <v>40329</v>
      </c>
    </row>
    <row r="85" spans="1:27" s="51" customFormat="1" ht="7.5" customHeight="1">
      <c r="A85"/>
      <c r="B85" s="45"/>
      <c r="C85" s="46"/>
      <c r="D85"/>
      <c r="E85"/>
      <c r="F85"/>
      <c r="G85"/>
      <c r="H85"/>
      <c r="I85"/>
      <c r="J85"/>
      <c r="K85" s="48"/>
      <c r="L85"/>
      <c r="M85"/>
      <c r="N85" s="9"/>
      <c r="O85" s="104"/>
      <c r="P85" s="104"/>
      <c r="Q85" s="103"/>
      <c r="R85" s="103"/>
      <c r="S85" s="103"/>
      <c r="T85" s="103"/>
      <c r="U85" s="103"/>
      <c r="V85" s="103"/>
      <c r="W85" s="104"/>
      <c r="X85" s="104"/>
      <c r="Y85" s="104"/>
      <c r="Z85" s="104"/>
      <c r="AA85" s="101">
        <v>40359</v>
      </c>
    </row>
    <row r="86" spans="1:27" s="9" customFormat="1" ht="13.5">
      <c r="A86"/>
      <c r="B86" s="45"/>
      <c r="C86" s="46"/>
      <c r="D86"/>
      <c r="E86"/>
      <c r="F86"/>
      <c r="G86"/>
      <c r="H86"/>
      <c r="I86"/>
      <c r="J86"/>
      <c r="K86" s="48"/>
      <c r="L86"/>
      <c r="M86"/>
      <c r="O86" s="104"/>
      <c r="P86" s="104"/>
      <c r="Q86" s="103"/>
      <c r="R86" s="103"/>
      <c r="S86" s="103"/>
      <c r="T86" s="103"/>
      <c r="U86" s="103"/>
      <c r="V86" s="103"/>
      <c r="W86" s="122"/>
      <c r="X86" s="122"/>
      <c r="Y86" s="122"/>
      <c r="Z86" s="122"/>
      <c r="AA86" s="101">
        <v>40390</v>
      </c>
    </row>
    <row r="87" spans="1:27" s="9" customFormat="1" ht="13.5">
      <c r="A87"/>
      <c r="B87" s="45"/>
      <c r="C87" s="46"/>
      <c r="D87"/>
      <c r="E87"/>
      <c r="F87"/>
      <c r="G87"/>
      <c r="H87"/>
      <c r="I87"/>
      <c r="J87"/>
      <c r="K87" s="48"/>
      <c r="L87"/>
      <c r="M87"/>
      <c r="O87" s="104"/>
      <c r="P87" s="104"/>
      <c r="Q87" s="121"/>
      <c r="R87" s="103"/>
      <c r="S87" s="103"/>
      <c r="T87" s="103"/>
      <c r="U87" s="103"/>
      <c r="V87" s="103"/>
      <c r="W87" s="104"/>
      <c r="X87" s="104"/>
      <c r="Y87" s="104"/>
      <c r="Z87" s="104"/>
      <c r="AA87" s="101">
        <v>40421</v>
      </c>
    </row>
    <row r="88" spans="1:27" s="9" customFormat="1" ht="13.5">
      <c r="A88"/>
      <c r="B88" s="45"/>
      <c r="C88" s="46"/>
      <c r="D88"/>
      <c r="E88"/>
      <c r="F88"/>
      <c r="G88"/>
      <c r="H88"/>
      <c r="I88"/>
      <c r="J88"/>
      <c r="K88" s="48"/>
      <c r="L88"/>
      <c r="M88"/>
      <c r="N88" s="51"/>
      <c r="O88" s="122"/>
      <c r="P88" s="122"/>
      <c r="Q88" s="103"/>
      <c r="R88" s="121"/>
      <c r="S88" s="121"/>
      <c r="T88" s="121"/>
      <c r="U88" s="121"/>
      <c r="V88" s="121"/>
      <c r="W88" s="104"/>
      <c r="X88" s="104"/>
      <c r="Y88" s="104"/>
      <c r="Z88" s="104"/>
      <c r="AA88" s="101">
        <v>40451</v>
      </c>
    </row>
    <row r="89" spans="1:27" s="51" customFormat="1" ht="7.5" customHeight="1">
      <c r="A89"/>
      <c r="B89" s="45"/>
      <c r="C89" s="46"/>
      <c r="D89"/>
      <c r="E89"/>
      <c r="F89"/>
      <c r="G89"/>
      <c r="H89"/>
      <c r="I89"/>
      <c r="J89"/>
      <c r="K89" s="48"/>
      <c r="L89"/>
      <c r="M89"/>
      <c r="N89" s="9"/>
      <c r="O89" s="104"/>
      <c r="P89" s="104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1">
        <v>40482</v>
      </c>
    </row>
    <row r="90" spans="1:27" s="9" customFormat="1" ht="13.5">
      <c r="A90"/>
      <c r="B90" s="45"/>
      <c r="C90" s="46"/>
      <c r="D90"/>
      <c r="E90"/>
      <c r="F90"/>
      <c r="G90"/>
      <c r="H90"/>
      <c r="I90"/>
      <c r="J90"/>
      <c r="K90" s="48"/>
      <c r="L90"/>
      <c r="M90"/>
      <c r="O90" s="104"/>
      <c r="P90" s="104"/>
      <c r="Q90" s="103"/>
      <c r="R90" s="103"/>
      <c r="S90" s="103"/>
      <c r="T90" s="103"/>
      <c r="U90" s="103"/>
      <c r="V90" s="103"/>
      <c r="W90" s="104"/>
      <c r="X90" s="104"/>
      <c r="Y90" s="104"/>
      <c r="Z90" s="104"/>
      <c r="AA90" s="101">
        <v>40512</v>
      </c>
    </row>
    <row r="91" spans="1:27" s="9" customFormat="1" ht="13.5">
      <c r="A91"/>
      <c r="B91" s="45"/>
      <c r="C91" s="46"/>
      <c r="D91"/>
      <c r="E91"/>
      <c r="F91"/>
      <c r="G91"/>
      <c r="H91"/>
      <c r="I91"/>
      <c r="J91"/>
      <c r="K91" s="48"/>
      <c r="L91"/>
      <c r="M91"/>
      <c r="O91" s="104"/>
      <c r="P91" s="104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1">
        <v>40543</v>
      </c>
    </row>
    <row r="92" spans="1:27" s="9" customFormat="1" ht="7.5" customHeight="1">
      <c r="A92"/>
      <c r="B92" s="45"/>
      <c r="C92" s="46"/>
      <c r="D92"/>
      <c r="E92"/>
      <c r="F92"/>
      <c r="G92"/>
      <c r="H92"/>
      <c r="I92"/>
      <c r="J92"/>
      <c r="K92" s="48"/>
      <c r="L92"/>
      <c r="M92"/>
      <c r="O92" s="104"/>
      <c r="P92" s="104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1">
        <v>40574</v>
      </c>
    </row>
    <row r="93" spans="1:27" s="9" customFormat="1" ht="13.5">
      <c r="A93"/>
      <c r="B93" s="45"/>
      <c r="C93" s="46"/>
      <c r="D93"/>
      <c r="E93"/>
      <c r="F93"/>
      <c r="G93"/>
      <c r="H93"/>
      <c r="I93"/>
      <c r="J93"/>
      <c r="K93" s="48"/>
      <c r="L93"/>
      <c r="M93"/>
      <c r="O93" s="104"/>
      <c r="P93" s="104"/>
      <c r="Q93" s="103"/>
      <c r="R93" s="103"/>
      <c r="S93" s="103"/>
      <c r="T93" s="103"/>
      <c r="U93" s="103"/>
      <c r="V93" s="103"/>
      <c r="W93" s="104"/>
      <c r="X93" s="104"/>
      <c r="Y93" s="104"/>
      <c r="Z93" s="104"/>
      <c r="AA93" s="101">
        <v>40602</v>
      </c>
    </row>
    <row r="94" spans="1:27" s="9" customFormat="1" ht="13.5">
      <c r="A94"/>
      <c r="B94" s="45"/>
      <c r="C94" s="46"/>
      <c r="D94"/>
      <c r="E94"/>
      <c r="F94"/>
      <c r="G94"/>
      <c r="H94"/>
      <c r="I94"/>
      <c r="J94"/>
      <c r="K94" s="48"/>
      <c r="L94"/>
      <c r="M94"/>
      <c r="O94" s="104"/>
      <c r="P94" s="104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1">
        <v>40633</v>
      </c>
    </row>
    <row r="95" spans="1:27" s="9" customFormat="1" ht="7.5" customHeight="1">
      <c r="A95"/>
      <c r="B95" s="45"/>
      <c r="C95" s="46"/>
      <c r="D95"/>
      <c r="E95"/>
      <c r="F95"/>
      <c r="G95"/>
      <c r="H95"/>
      <c r="I95"/>
      <c r="J95"/>
      <c r="K95" s="48"/>
      <c r="L95"/>
      <c r="M95"/>
      <c r="O95" s="104"/>
      <c r="P95" s="104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1">
        <v>40663</v>
      </c>
    </row>
    <row r="96" spans="1:27" s="9" customFormat="1" ht="13.5">
      <c r="A96"/>
      <c r="B96" s="45"/>
      <c r="C96" s="46"/>
      <c r="D96"/>
      <c r="E96"/>
      <c r="F96"/>
      <c r="G96"/>
      <c r="H96"/>
      <c r="I96"/>
      <c r="J96"/>
      <c r="K96" s="48"/>
      <c r="L96"/>
      <c r="M96"/>
      <c r="O96" s="104"/>
      <c r="P96" s="104"/>
      <c r="Q96" s="103"/>
      <c r="R96" s="103"/>
      <c r="S96" s="103"/>
      <c r="T96" s="103"/>
      <c r="U96" s="103"/>
      <c r="V96" s="103"/>
      <c r="W96" s="111"/>
      <c r="X96" s="111"/>
      <c r="Y96" s="111"/>
      <c r="Z96" s="111"/>
      <c r="AA96" s="101">
        <v>40694</v>
      </c>
    </row>
    <row r="97" spans="1:27" s="9" customFormat="1" ht="13.5">
      <c r="A97"/>
      <c r="B97" s="45"/>
      <c r="C97" s="46"/>
      <c r="D97"/>
      <c r="E97"/>
      <c r="F97"/>
      <c r="G97"/>
      <c r="H97"/>
      <c r="I97"/>
      <c r="J97"/>
      <c r="K97" s="48"/>
      <c r="L97"/>
      <c r="M97"/>
      <c r="O97" s="104"/>
      <c r="P97" s="104"/>
      <c r="Q97" s="111"/>
      <c r="R97" s="103"/>
      <c r="S97" s="103"/>
      <c r="T97" s="103"/>
      <c r="U97" s="103"/>
      <c r="V97" s="103"/>
      <c r="W97" s="111"/>
      <c r="X97" s="111"/>
      <c r="Y97" s="111"/>
      <c r="Z97" s="111"/>
      <c r="AA97" s="101">
        <v>40724</v>
      </c>
    </row>
    <row r="98" spans="1:27" s="9" customFormat="1" ht="13.5">
      <c r="A98"/>
      <c r="B98" s="45"/>
      <c r="C98" s="46"/>
      <c r="D98"/>
      <c r="E98"/>
      <c r="F98"/>
      <c r="G98"/>
      <c r="H98"/>
      <c r="I98"/>
      <c r="J98"/>
      <c r="K98" s="48"/>
      <c r="L98"/>
      <c r="M98"/>
      <c r="N98" s="48"/>
      <c r="O98" s="111"/>
      <c r="P98" s="112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01">
        <v>40755</v>
      </c>
    </row>
    <row r="99" spans="14:27" ht="12.75">
      <c r="N99" s="48"/>
      <c r="O99" s="111"/>
      <c r="P99" s="112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01">
        <v>40786</v>
      </c>
    </row>
    <row r="100" spans="14:27" ht="12.75">
      <c r="N100" s="48"/>
      <c r="O100" s="111"/>
      <c r="P100" s="112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01">
        <v>40816</v>
      </c>
    </row>
    <row r="101" spans="14:27" ht="12.75">
      <c r="N101" s="48"/>
      <c r="O101" s="111"/>
      <c r="P101" s="112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01">
        <v>40847</v>
      </c>
    </row>
    <row r="102" spans="14:27" ht="12.75">
      <c r="N102" s="48"/>
      <c r="O102" s="111"/>
      <c r="P102" s="112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01">
        <v>40877</v>
      </c>
    </row>
    <row r="103" spans="14:27" ht="12.75">
      <c r="N103" s="48"/>
      <c r="O103" s="111"/>
      <c r="P103" s="112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01">
        <v>40908</v>
      </c>
    </row>
    <row r="104" spans="14:27" ht="12.75">
      <c r="N104" s="48"/>
      <c r="O104" s="111"/>
      <c r="P104" s="112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01">
        <v>40939</v>
      </c>
    </row>
    <row r="105" spans="14:27" ht="12.75">
      <c r="N105" s="48"/>
      <c r="O105" s="111"/>
      <c r="P105" s="112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01">
        <v>40968</v>
      </c>
    </row>
    <row r="106" spans="14:27" ht="12.75">
      <c r="N106" s="48"/>
      <c r="O106" s="111"/>
      <c r="P106" s="112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01">
        <v>40999</v>
      </c>
    </row>
    <row r="107" spans="14:27" ht="12.75">
      <c r="N107" s="48"/>
      <c r="O107" s="111"/>
      <c r="P107" s="11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01">
        <v>41029</v>
      </c>
    </row>
    <row r="108" spans="14:27" ht="12.75">
      <c r="N108" s="48"/>
      <c r="O108" s="111"/>
      <c r="P108" s="112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01">
        <v>41060</v>
      </c>
    </row>
    <row r="109" spans="14:27" ht="12.75">
      <c r="N109" s="48"/>
      <c r="O109" s="111"/>
      <c r="P109" s="11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01">
        <v>41090</v>
      </c>
    </row>
    <row r="110" spans="14:27" ht="12.75">
      <c r="N110" s="48"/>
      <c r="O110" s="111"/>
      <c r="P110" s="112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01">
        <v>41121</v>
      </c>
    </row>
    <row r="111" spans="14:27" ht="12.75">
      <c r="N111" s="48"/>
      <c r="O111" s="111"/>
      <c r="P111" s="11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01">
        <v>41152</v>
      </c>
    </row>
    <row r="112" spans="14:27" ht="12.75">
      <c r="N112" s="48"/>
      <c r="O112" s="111"/>
      <c r="P112" s="112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01">
        <v>41182</v>
      </c>
    </row>
    <row r="113" spans="14:27" ht="12.75">
      <c r="N113" s="48"/>
      <c r="O113" s="111"/>
      <c r="P113" s="112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01">
        <v>41213</v>
      </c>
    </row>
    <row r="114" spans="14:27" ht="12.75">
      <c r="N114" s="48"/>
      <c r="O114" s="111"/>
      <c r="P114" s="11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01">
        <v>41243</v>
      </c>
    </row>
    <row r="115" spans="14:27" ht="12.75">
      <c r="N115" s="48"/>
      <c r="O115" s="111"/>
      <c r="P115" s="112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01">
        <v>41274</v>
      </c>
    </row>
    <row r="116" spans="14:27" ht="12.75">
      <c r="N116" s="48"/>
      <c r="O116" s="111"/>
      <c r="P116" s="112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01">
        <v>41305</v>
      </c>
    </row>
    <row r="117" spans="14:27" ht="12.75">
      <c r="N117" s="48"/>
      <c r="O117" s="111"/>
      <c r="P117" s="11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01">
        <v>41333</v>
      </c>
    </row>
    <row r="118" spans="14:27" ht="12.75">
      <c r="N118" s="48"/>
      <c r="O118" s="111"/>
      <c r="P118" s="11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01">
        <v>41364</v>
      </c>
    </row>
    <row r="119" spans="14:27" ht="12.75">
      <c r="N119" s="48"/>
      <c r="O119" s="111"/>
      <c r="P119" s="11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01">
        <v>41394</v>
      </c>
    </row>
    <row r="120" spans="14:27" ht="12.75">
      <c r="N120" s="48"/>
      <c r="O120" s="111"/>
      <c r="P120" s="11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01">
        <v>41425</v>
      </c>
    </row>
    <row r="121" spans="14:27" ht="12.75">
      <c r="N121" s="48"/>
      <c r="O121" s="111"/>
      <c r="P121" s="11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01">
        <v>41455</v>
      </c>
    </row>
    <row r="122" spans="14:27" ht="12.75">
      <c r="N122" s="48"/>
      <c r="O122" s="111"/>
      <c r="P122" s="11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01">
        <v>41486</v>
      </c>
    </row>
    <row r="123" spans="14:27" ht="12.75">
      <c r="N123" s="48"/>
      <c r="O123" s="111"/>
      <c r="P123" s="11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01">
        <v>41517</v>
      </c>
    </row>
    <row r="124" spans="14:27" ht="12.75">
      <c r="N124" s="48"/>
      <c r="O124" s="111"/>
      <c r="P124" s="112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01">
        <v>41547</v>
      </c>
    </row>
    <row r="125" spans="14:27" ht="12.75">
      <c r="N125" s="48"/>
      <c r="O125" s="111"/>
      <c r="P125" s="11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01">
        <v>41578</v>
      </c>
    </row>
    <row r="126" spans="14:27" ht="12.75">
      <c r="N126" s="48"/>
      <c r="O126" s="111"/>
      <c r="P126" s="11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01">
        <v>41608</v>
      </c>
    </row>
    <row r="127" spans="14:27" ht="12.75">
      <c r="N127" s="48"/>
      <c r="O127" s="111"/>
      <c r="P127" s="11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01">
        <v>41639</v>
      </c>
    </row>
    <row r="128" spans="14:27" ht="12.75">
      <c r="N128" s="48"/>
      <c r="O128" s="111"/>
      <c r="P128" s="11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01">
        <v>41670</v>
      </c>
    </row>
    <row r="129" spans="14:27" ht="12.75">
      <c r="N129" s="48"/>
      <c r="O129" s="111"/>
      <c r="P129" s="11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01">
        <v>41698</v>
      </c>
    </row>
    <row r="130" spans="14:27" ht="12.75">
      <c r="N130" s="48"/>
      <c r="O130" s="111"/>
      <c r="P130" s="112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01">
        <v>41729</v>
      </c>
    </row>
    <row r="131" spans="14:27" ht="12.75">
      <c r="N131" s="48"/>
      <c r="O131" s="111"/>
      <c r="P131" s="11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01">
        <v>41759</v>
      </c>
    </row>
    <row r="132" spans="14:27" ht="12.75">
      <c r="N132" s="48"/>
      <c r="O132" s="111"/>
      <c r="P132" s="11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01">
        <v>41790</v>
      </c>
    </row>
    <row r="133" spans="14:27" ht="12.75">
      <c r="N133" s="48"/>
      <c r="O133" s="111"/>
      <c r="P133" s="11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01">
        <v>41820</v>
      </c>
    </row>
    <row r="134" spans="14:27" ht="12.75">
      <c r="N134" s="48"/>
      <c r="O134" s="111"/>
      <c r="P134" s="112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01">
        <v>41851</v>
      </c>
    </row>
    <row r="135" spans="14:27" ht="12.75">
      <c r="N135" s="48"/>
      <c r="O135" s="111"/>
      <c r="P135" s="11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01">
        <v>41882</v>
      </c>
    </row>
    <row r="136" spans="14:27" ht="12.75">
      <c r="N136" s="48"/>
      <c r="O136" s="111"/>
      <c r="P136" s="11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01">
        <v>41912</v>
      </c>
    </row>
    <row r="137" spans="14:27" ht="12.75">
      <c r="N137" s="48"/>
      <c r="O137" s="111"/>
      <c r="P137" s="11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01">
        <v>41943</v>
      </c>
    </row>
    <row r="138" spans="14:27" ht="12.75">
      <c r="N138" s="48"/>
      <c r="O138" s="111"/>
      <c r="P138" s="112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01">
        <v>41973</v>
      </c>
    </row>
    <row r="139" spans="14:27" ht="12.75">
      <c r="N139" s="48"/>
      <c r="O139" s="111"/>
      <c r="P139" s="112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01">
        <v>42004</v>
      </c>
    </row>
    <row r="140" spans="14:27" ht="12.75">
      <c r="N140" s="48"/>
      <c r="O140" s="111"/>
      <c r="P140" s="11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01">
        <v>42035</v>
      </c>
    </row>
    <row r="141" spans="14:27" ht="12.75">
      <c r="N141" s="48"/>
      <c r="O141" s="111"/>
      <c r="P141" s="11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01">
        <v>42063</v>
      </c>
    </row>
    <row r="142" spans="14:27" ht="12.75">
      <c r="N142" s="48"/>
      <c r="O142" s="111"/>
      <c r="P142" s="112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01">
        <v>42094</v>
      </c>
    </row>
    <row r="143" spans="14:27" ht="12.75">
      <c r="N143" s="48"/>
      <c r="O143" s="111"/>
      <c r="P143" s="11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01">
        <v>42124</v>
      </c>
    </row>
    <row r="144" spans="14:27" ht="12.75">
      <c r="N144" s="48"/>
      <c r="O144" s="111"/>
      <c r="P144" s="112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01">
        <v>42155</v>
      </c>
    </row>
    <row r="145" spans="14:27" ht="12.75">
      <c r="N145" s="48"/>
      <c r="O145" s="111"/>
      <c r="P145" s="11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01">
        <v>42185</v>
      </c>
    </row>
    <row r="146" spans="14:27" ht="12.75">
      <c r="N146" s="48"/>
      <c r="O146" s="111"/>
      <c r="P146" s="112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01">
        <v>42216</v>
      </c>
    </row>
    <row r="147" spans="14:27" ht="12.75">
      <c r="N147" s="48"/>
      <c r="O147" s="111"/>
      <c r="P147" s="11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01">
        <v>42247</v>
      </c>
    </row>
    <row r="148" spans="14:27" ht="12.75">
      <c r="N148" s="48"/>
      <c r="O148" s="111"/>
      <c r="P148" s="112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01">
        <v>42277</v>
      </c>
    </row>
    <row r="149" spans="14:27" ht="12.75">
      <c r="N149" s="48"/>
      <c r="O149" s="111"/>
      <c r="P149" s="11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01">
        <v>42308</v>
      </c>
    </row>
    <row r="150" spans="14:27" ht="12.75">
      <c r="N150" s="48"/>
      <c r="O150" s="111"/>
      <c r="P150" s="112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01">
        <v>42338</v>
      </c>
    </row>
    <row r="151" spans="14:27" ht="12.75">
      <c r="N151" s="48"/>
      <c r="O151" s="111"/>
      <c r="P151" s="112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01">
        <v>42369</v>
      </c>
    </row>
    <row r="152" spans="14:27" ht="12.75">
      <c r="N152" s="48"/>
      <c r="O152" s="111"/>
      <c r="P152" s="11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01">
        <v>42400</v>
      </c>
    </row>
    <row r="153" spans="14:27" ht="12.75">
      <c r="N153" s="48"/>
      <c r="O153" s="111"/>
      <c r="P153" s="112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01">
        <v>42429</v>
      </c>
    </row>
    <row r="154" spans="14:27" ht="12.75">
      <c r="N154" s="48"/>
      <c r="O154" s="111"/>
      <c r="P154" s="112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01">
        <v>42460</v>
      </c>
    </row>
    <row r="155" spans="14:27" ht="12.75">
      <c r="N155" s="48"/>
      <c r="O155" s="111"/>
      <c r="P155" s="11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01">
        <v>42490</v>
      </c>
    </row>
    <row r="156" spans="14:27" ht="12.75">
      <c r="N156" s="48"/>
      <c r="O156" s="111"/>
      <c r="P156" s="112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01">
        <v>42521</v>
      </c>
    </row>
    <row r="157" spans="14:27" ht="12.75">
      <c r="N157" s="48"/>
      <c r="O157" s="111"/>
      <c r="P157" s="112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01">
        <v>42551</v>
      </c>
    </row>
    <row r="158" spans="14:27" ht="12.75">
      <c r="N158" s="48"/>
      <c r="O158" s="111"/>
      <c r="P158" s="112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01">
        <v>42582</v>
      </c>
    </row>
    <row r="159" spans="14:27" ht="12.75">
      <c r="N159" s="48"/>
      <c r="O159" s="111"/>
      <c r="P159" s="112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01">
        <v>42613</v>
      </c>
    </row>
    <row r="160" spans="14:27" ht="12.75">
      <c r="N160" s="48"/>
      <c r="O160" s="111"/>
      <c r="P160" s="112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01">
        <v>42643</v>
      </c>
    </row>
    <row r="161" spans="14:27" ht="12.75">
      <c r="N161" s="48"/>
      <c r="O161" s="111"/>
      <c r="P161" s="112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01">
        <v>42674</v>
      </c>
    </row>
    <row r="162" spans="14:27" ht="12.75">
      <c r="N162" s="48"/>
      <c r="O162" s="111"/>
      <c r="P162" s="112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01">
        <v>42704</v>
      </c>
    </row>
    <row r="163" spans="15:27" ht="12.75">
      <c r="O163" s="111"/>
      <c r="P163" s="112"/>
      <c r="Q163" s="111"/>
      <c r="R163" s="111"/>
      <c r="S163" s="111"/>
      <c r="T163" s="111"/>
      <c r="U163" s="111"/>
      <c r="V163" s="111"/>
      <c r="W163" s="111"/>
      <c r="X163" s="112"/>
      <c r="Y163" s="111"/>
      <c r="Z163" s="111"/>
      <c r="AA163" s="111"/>
    </row>
    <row r="164" spans="15:27" ht="12.75">
      <c r="O164" s="111"/>
      <c r="P164" s="112"/>
      <c r="Q164" s="111"/>
      <c r="R164" s="111"/>
      <c r="S164" s="111"/>
      <c r="T164" s="111"/>
      <c r="U164" s="111"/>
      <c r="V164" s="111"/>
      <c r="W164" s="111"/>
      <c r="X164" s="112"/>
      <c r="Y164" s="111"/>
      <c r="Z164" s="111"/>
      <c r="AA164" s="111"/>
    </row>
    <row r="165" spans="15:27" ht="12.75">
      <c r="O165" s="111"/>
      <c r="P165" s="112"/>
      <c r="Q165" s="111"/>
      <c r="R165" s="111"/>
      <c r="S165" s="111"/>
      <c r="T165" s="111"/>
      <c r="U165" s="111"/>
      <c r="V165" s="111"/>
      <c r="W165" s="111"/>
      <c r="X165" s="112"/>
      <c r="Y165" s="111"/>
      <c r="Z165" s="111"/>
      <c r="AA165" s="111"/>
    </row>
    <row r="166" spans="15:27" ht="12.75">
      <c r="O166" s="111"/>
      <c r="P166" s="112"/>
      <c r="Q166" s="111"/>
      <c r="R166" s="111"/>
      <c r="S166" s="111"/>
      <c r="T166" s="111"/>
      <c r="U166" s="111"/>
      <c r="V166" s="111"/>
      <c r="W166" s="111"/>
      <c r="X166" s="112"/>
      <c r="Y166" s="111"/>
      <c r="Z166" s="111"/>
      <c r="AA166" s="111"/>
    </row>
    <row r="167" spans="15:27" ht="12.75">
      <c r="O167" s="111"/>
      <c r="P167" s="112"/>
      <c r="Q167" s="111"/>
      <c r="R167" s="111"/>
      <c r="S167" s="111"/>
      <c r="T167" s="111"/>
      <c r="U167" s="111"/>
      <c r="V167" s="111"/>
      <c r="W167" s="111"/>
      <c r="X167" s="112"/>
      <c r="Y167" s="111"/>
      <c r="Z167" s="111"/>
      <c r="AA167" s="111"/>
    </row>
    <row r="168" spans="15:27" ht="12.75">
      <c r="O168" s="111"/>
      <c r="P168" s="112"/>
      <c r="Q168" s="111"/>
      <c r="R168" s="111"/>
      <c r="S168" s="111"/>
      <c r="T168" s="111"/>
      <c r="U168" s="111"/>
      <c r="V168" s="111"/>
      <c r="W168" s="111"/>
      <c r="X168" s="112"/>
      <c r="Y168" s="111"/>
      <c r="Z168" s="111"/>
      <c r="AA168" s="111"/>
    </row>
    <row r="169" spans="15:27" ht="12.75">
      <c r="O169" s="111"/>
      <c r="P169" s="112"/>
      <c r="Q169" s="111"/>
      <c r="R169" s="111"/>
      <c r="S169" s="111"/>
      <c r="T169" s="111"/>
      <c r="U169" s="111"/>
      <c r="V169" s="111"/>
      <c r="W169" s="111"/>
      <c r="X169" s="112"/>
      <c r="Y169" s="111"/>
      <c r="Z169" s="111"/>
      <c r="AA169" s="111"/>
    </row>
    <row r="170" spans="15:27" ht="12.75">
      <c r="O170" s="111"/>
      <c r="P170" s="112"/>
      <c r="Q170" s="111"/>
      <c r="R170" s="111"/>
      <c r="S170" s="111"/>
      <c r="T170" s="111"/>
      <c r="U170" s="111"/>
      <c r="V170" s="111"/>
      <c r="W170" s="111"/>
      <c r="X170" s="112"/>
      <c r="Y170" s="111"/>
      <c r="Z170" s="111"/>
      <c r="AA170" s="111"/>
    </row>
    <row r="171" spans="15:27" ht="12.75">
      <c r="O171" s="111"/>
      <c r="P171" s="112"/>
      <c r="Q171" s="111"/>
      <c r="R171" s="111"/>
      <c r="S171" s="111"/>
      <c r="T171" s="111"/>
      <c r="U171" s="111"/>
      <c r="V171" s="111"/>
      <c r="W171" s="111"/>
      <c r="X171" s="112"/>
      <c r="Y171" s="111"/>
      <c r="Z171" s="111"/>
      <c r="AA171" s="111"/>
    </row>
    <row r="172" spans="15:27" ht="12.75">
      <c r="O172" s="111"/>
      <c r="P172" s="112"/>
      <c r="Q172" s="111"/>
      <c r="R172" s="111"/>
      <c r="S172" s="111"/>
      <c r="T172" s="111"/>
      <c r="U172" s="111"/>
      <c r="V172" s="111"/>
      <c r="W172" s="111"/>
      <c r="X172" s="112"/>
      <c r="Y172" s="111"/>
      <c r="Z172" s="111"/>
      <c r="AA172" s="111"/>
    </row>
    <row r="173" spans="15:27" ht="12.75">
      <c r="O173" s="111"/>
      <c r="P173" s="112"/>
      <c r="Q173" s="111"/>
      <c r="R173" s="111"/>
      <c r="S173" s="111"/>
      <c r="T173" s="111"/>
      <c r="U173" s="111"/>
      <c r="V173" s="111"/>
      <c r="W173" s="111"/>
      <c r="X173" s="112"/>
      <c r="Y173" s="111"/>
      <c r="Z173" s="111"/>
      <c r="AA173" s="111"/>
    </row>
    <row r="174" spans="15:27" ht="12.75">
      <c r="O174" s="111"/>
      <c r="P174" s="112"/>
      <c r="Q174" s="111"/>
      <c r="R174" s="111"/>
      <c r="S174" s="111"/>
      <c r="T174" s="111"/>
      <c r="U174" s="111"/>
      <c r="V174" s="111"/>
      <c r="W174" s="111"/>
      <c r="X174" s="112"/>
      <c r="Y174" s="111"/>
      <c r="Z174" s="111"/>
      <c r="AA174" s="111"/>
    </row>
    <row r="175" spans="15:27" ht="12.75">
      <c r="O175" s="111"/>
      <c r="P175" s="112"/>
      <c r="Q175" s="111"/>
      <c r="R175" s="111"/>
      <c r="S175" s="111"/>
      <c r="T175" s="111"/>
      <c r="U175" s="111"/>
      <c r="V175" s="111"/>
      <c r="W175" s="111"/>
      <c r="X175" s="112"/>
      <c r="Y175" s="111"/>
      <c r="Z175" s="111"/>
      <c r="AA175" s="111"/>
    </row>
    <row r="176" spans="15:27" ht="12.75">
      <c r="O176" s="111"/>
      <c r="P176" s="112"/>
      <c r="Q176" s="111"/>
      <c r="R176" s="111"/>
      <c r="S176" s="111"/>
      <c r="T176" s="111"/>
      <c r="U176" s="111"/>
      <c r="V176" s="111"/>
      <c r="W176" s="111"/>
      <c r="X176" s="112"/>
      <c r="Y176" s="111"/>
      <c r="Z176" s="111"/>
      <c r="AA176" s="111"/>
    </row>
    <row r="177" spans="15:27" ht="12.75">
      <c r="O177" s="111"/>
      <c r="P177" s="112"/>
      <c r="Q177" s="111"/>
      <c r="R177" s="111"/>
      <c r="S177" s="111"/>
      <c r="T177" s="111"/>
      <c r="U177" s="111"/>
      <c r="V177" s="111"/>
      <c r="W177" s="111"/>
      <c r="X177" s="112"/>
      <c r="Y177" s="111"/>
      <c r="Z177" s="111"/>
      <c r="AA177" s="111"/>
    </row>
    <row r="178" spans="15:27" ht="12.75">
      <c r="O178" s="111"/>
      <c r="P178" s="112"/>
      <c r="Q178" s="111"/>
      <c r="R178" s="111"/>
      <c r="S178" s="111"/>
      <c r="T178" s="111"/>
      <c r="U178" s="111"/>
      <c r="V178" s="111"/>
      <c r="W178" s="111"/>
      <c r="X178" s="112"/>
      <c r="Y178" s="111"/>
      <c r="Z178" s="111"/>
      <c r="AA178" s="111"/>
    </row>
    <row r="179" spans="15:27" ht="12.75">
      <c r="O179" s="111"/>
      <c r="P179" s="112"/>
      <c r="Q179" s="111"/>
      <c r="R179" s="111"/>
      <c r="S179" s="111"/>
      <c r="T179" s="111"/>
      <c r="U179" s="111"/>
      <c r="V179" s="111"/>
      <c r="W179" s="111"/>
      <c r="X179" s="112"/>
      <c r="Y179" s="111"/>
      <c r="Z179" s="111"/>
      <c r="AA179" s="111"/>
    </row>
    <row r="180" spans="15:27" ht="12.75">
      <c r="O180" s="111"/>
      <c r="P180" s="112"/>
      <c r="Q180" s="111"/>
      <c r="R180" s="111"/>
      <c r="S180" s="111"/>
      <c r="T180" s="111"/>
      <c r="U180" s="111"/>
      <c r="V180" s="111"/>
      <c r="W180" s="111"/>
      <c r="X180" s="112"/>
      <c r="Y180" s="111"/>
      <c r="Z180" s="111"/>
      <c r="AA180" s="111"/>
    </row>
    <row r="181" spans="15:27" ht="12.75">
      <c r="O181" s="111"/>
      <c r="P181" s="112"/>
      <c r="Q181" s="111"/>
      <c r="R181" s="111"/>
      <c r="S181" s="111"/>
      <c r="T181" s="111"/>
      <c r="U181" s="111"/>
      <c r="V181" s="111"/>
      <c r="W181" s="111"/>
      <c r="X181" s="112"/>
      <c r="Y181" s="111"/>
      <c r="Z181" s="111"/>
      <c r="AA181" s="111"/>
    </row>
    <row r="182" spans="15:27" ht="12.75">
      <c r="O182" s="111"/>
      <c r="P182" s="112"/>
      <c r="Q182" s="111"/>
      <c r="R182" s="111"/>
      <c r="S182" s="111"/>
      <c r="T182" s="111"/>
      <c r="U182" s="111"/>
      <c r="V182" s="111"/>
      <c r="W182" s="111"/>
      <c r="X182" s="112"/>
      <c r="Y182" s="111"/>
      <c r="Z182" s="111"/>
      <c r="AA182" s="111"/>
    </row>
    <row r="183" spans="15:27" ht="12.75">
      <c r="O183" s="111"/>
      <c r="P183" s="112"/>
      <c r="Q183" s="111"/>
      <c r="R183" s="111"/>
      <c r="S183" s="111"/>
      <c r="T183" s="111"/>
      <c r="U183" s="111"/>
      <c r="V183" s="111"/>
      <c r="W183" s="111"/>
      <c r="X183" s="112"/>
      <c r="Y183" s="111"/>
      <c r="Z183" s="111"/>
      <c r="AA183" s="111"/>
    </row>
    <row r="184" spans="15:27" ht="12.75">
      <c r="O184" s="111"/>
      <c r="P184" s="112"/>
      <c r="Q184" s="111"/>
      <c r="R184" s="111"/>
      <c r="S184" s="111"/>
      <c r="T184" s="111"/>
      <c r="U184" s="111"/>
      <c r="V184" s="111"/>
      <c r="W184" s="111"/>
      <c r="X184" s="112"/>
      <c r="Y184" s="111"/>
      <c r="Z184" s="111"/>
      <c r="AA184" s="111"/>
    </row>
    <row r="185" spans="15:27" ht="12.75">
      <c r="O185" s="111"/>
      <c r="P185" s="112"/>
      <c r="Q185" s="111"/>
      <c r="R185" s="111"/>
      <c r="S185" s="111"/>
      <c r="T185" s="111"/>
      <c r="U185" s="111"/>
      <c r="V185" s="111"/>
      <c r="W185" s="111"/>
      <c r="X185" s="112"/>
      <c r="Y185" s="111"/>
      <c r="Z185" s="111"/>
      <c r="AA185" s="111"/>
    </row>
    <row r="186" spans="15:27" ht="12.75">
      <c r="O186" s="111"/>
      <c r="P186" s="112"/>
      <c r="Q186" s="111"/>
      <c r="R186" s="111"/>
      <c r="S186" s="111"/>
      <c r="T186" s="111"/>
      <c r="U186" s="111"/>
      <c r="V186" s="111"/>
      <c r="W186" s="111"/>
      <c r="X186" s="112"/>
      <c r="Y186" s="111"/>
      <c r="Z186" s="111"/>
      <c r="AA186" s="111"/>
    </row>
    <row r="187" spans="15:27" ht="12.75">
      <c r="O187" s="111"/>
      <c r="P187" s="112"/>
      <c r="Q187" s="111"/>
      <c r="R187" s="111"/>
      <c r="S187" s="111"/>
      <c r="T187" s="111"/>
      <c r="U187" s="111"/>
      <c r="V187" s="111"/>
      <c r="W187" s="111"/>
      <c r="X187" s="112"/>
      <c r="Y187" s="111"/>
      <c r="Z187" s="111"/>
      <c r="AA187" s="111"/>
    </row>
    <row r="188" spans="15:27" ht="12.75">
      <c r="O188" s="111"/>
      <c r="P188" s="112"/>
      <c r="Q188" s="111"/>
      <c r="R188" s="111"/>
      <c r="S188" s="111"/>
      <c r="T188" s="111"/>
      <c r="U188" s="111"/>
      <c r="V188" s="111"/>
      <c r="W188" s="111"/>
      <c r="X188" s="112"/>
      <c r="Y188" s="111"/>
      <c r="Z188" s="111"/>
      <c r="AA188" s="111"/>
    </row>
    <row r="189" spans="15:27" ht="12.75">
      <c r="O189" s="111"/>
      <c r="P189" s="112"/>
      <c r="Q189" s="111"/>
      <c r="R189" s="111"/>
      <c r="S189" s="111"/>
      <c r="T189" s="111"/>
      <c r="U189" s="111"/>
      <c r="V189" s="111"/>
      <c r="W189" s="111"/>
      <c r="X189" s="112"/>
      <c r="Y189" s="111"/>
      <c r="Z189" s="111"/>
      <c r="AA189" s="111"/>
    </row>
    <row r="190" spans="15:27" ht="12.75">
      <c r="O190" s="111"/>
      <c r="P190" s="112"/>
      <c r="Q190" s="111"/>
      <c r="R190" s="111"/>
      <c r="S190" s="111"/>
      <c r="T190" s="111"/>
      <c r="U190" s="111"/>
      <c r="V190" s="111"/>
      <c r="W190" s="111"/>
      <c r="X190" s="112"/>
      <c r="Y190" s="111"/>
      <c r="Z190" s="111"/>
      <c r="AA190" s="111"/>
    </row>
    <row r="191" spans="15:27" ht="12.75">
      <c r="O191" s="111"/>
      <c r="P191" s="112"/>
      <c r="Q191" s="111"/>
      <c r="R191" s="111"/>
      <c r="S191" s="111"/>
      <c r="T191" s="111"/>
      <c r="U191" s="111"/>
      <c r="V191" s="111"/>
      <c r="W191" s="111"/>
      <c r="X191" s="112"/>
      <c r="Y191" s="111"/>
      <c r="Z191" s="111"/>
      <c r="AA191" s="111"/>
    </row>
    <row r="192" spans="15:27" ht="12.75">
      <c r="O192" s="111"/>
      <c r="P192" s="112"/>
      <c r="Q192" s="111"/>
      <c r="R192" s="111"/>
      <c r="S192" s="111"/>
      <c r="T192" s="111"/>
      <c r="U192" s="111"/>
      <c r="V192" s="111"/>
      <c r="W192" s="111"/>
      <c r="X192" s="112"/>
      <c r="Y192" s="111"/>
      <c r="Z192" s="111"/>
      <c r="AA192" s="111"/>
    </row>
    <row r="193" spans="15:27" ht="12.75">
      <c r="O193" s="111"/>
      <c r="P193" s="112"/>
      <c r="Q193" s="111"/>
      <c r="R193" s="111"/>
      <c r="S193" s="111"/>
      <c r="T193" s="111"/>
      <c r="U193" s="111"/>
      <c r="V193" s="111"/>
      <c r="W193" s="111"/>
      <c r="X193" s="112"/>
      <c r="Y193" s="111"/>
      <c r="Z193" s="111"/>
      <c r="AA193" s="111"/>
    </row>
    <row r="194" spans="15:27" ht="12.75">
      <c r="O194" s="111"/>
      <c r="P194" s="112"/>
      <c r="Q194" s="111"/>
      <c r="R194" s="111"/>
      <c r="S194" s="111"/>
      <c r="T194" s="111"/>
      <c r="U194" s="111"/>
      <c r="V194" s="111"/>
      <c r="W194" s="111"/>
      <c r="X194" s="112"/>
      <c r="Y194" s="111"/>
      <c r="Z194" s="111"/>
      <c r="AA194" s="111"/>
    </row>
    <row r="195" spans="15:27" ht="12.75">
      <c r="O195" s="111"/>
      <c r="P195" s="112"/>
      <c r="Q195" s="111"/>
      <c r="R195" s="111"/>
      <c r="S195" s="111"/>
      <c r="T195" s="111"/>
      <c r="U195" s="111"/>
      <c r="V195" s="111"/>
      <c r="W195" s="111"/>
      <c r="X195" s="112"/>
      <c r="Y195" s="111"/>
      <c r="Z195" s="111"/>
      <c r="AA195" s="111"/>
    </row>
    <row r="196" spans="15:27" ht="12.75">
      <c r="O196" s="111"/>
      <c r="P196" s="112"/>
      <c r="Q196" s="111"/>
      <c r="R196" s="111"/>
      <c r="S196" s="111"/>
      <c r="T196" s="111"/>
      <c r="U196" s="111"/>
      <c r="V196" s="111"/>
      <c r="W196" s="111"/>
      <c r="X196" s="112"/>
      <c r="Y196" s="111"/>
      <c r="Z196" s="111"/>
      <c r="AA196" s="111"/>
    </row>
    <row r="197" spans="15:27" ht="12.75">
      <c r="O197" s="111"/>
      <c r="P197" s="112"/>
      <c r="Q197" s="111"/>
      <c r="R197" s="111"/>
      <c r="S197" s="111"/>
      <c r="T197" s="111"/>
      <c r="U197" s="111"/>
      <c r="V197" s="111"/>
      <c r="W197" s="111"/>
      <c r="X197" s="112"/>
      <c r="Y197" s="111"/>
      <c r="Z197" s="111"/>
      <c r="AA197" s="111"/>
    </row>
    <row r="198" spans="15:27" ht="12.75">
      <c r="O198" s="111"/>
      <c r="P198" s="112"/>
      <c r="Q198" s="111"/>
      <c r="R198" s="111"/>
      <c r="S198" s="111"/>
      <c r="T198" s="111"/>
      <c r="U198" s="111"/>
      <c r="V198" s="111"/>
      <c r="W198" s="111"/>
      <c r="X198" s="112"/>
      <c r="Y198" s="111"/>
      <c r="Z198" s="111"/>
      <c r="AA198" s="111"/>
    </row>
    <row r="199" spans="15:27" ht="12.75">
      <c r="O199" s="111"/>
      <c r="P199" s="112"/>
      <c r="Q199" s="111"/>
      <c r="R199" s="111"/>
      <c r="S199" s="111"/>
      <c r="T199" s="111"/>
      <c r="U199" s="111"/>
      <c r="V199" s="111"/>
      <c r="W199" s="111"/>
      <c r="X199" s="112"/>
      <c r="Y199" s="111"/>
      <c r="Z199" s="111"/>
      <c r="AA199" s="111"/>
    </row>
    <row r="200" spans="15:27" ht="12.75">
      <c r="O200" s="111"/>
      <c r="P200" s="112"/>
      <c r="Q200" s="111"/>
      <c r="R200" s="111"/>
      <c r="S200" s="111"/>
      <c r="T200" s="111"/>
      <c r="U200" s="111"/>
      <c r="V200" s="111"/>
      <c r="W200" s="111"/>
      <c r="X200" s="112"/>
      <c r="Y200" s="111"/>
      <c r="Z200" s="111"/>
      <c r="AA200" s="111"/>
    </row>
    <row r="201" spans="15:27" ht="12.75">
      <c r="O201" s="111"/>
      <c r="P201" s="112"/>
      <c r="Q201" s="111"/>
      <c r="R201" s="111"/>
      <c r="S201" s="111"/>
      <c r="T201" s="111"/>
      <c r="U201" s="111"/>
      <c r="V201" s="111"/>
      <c r="W201" s="111"/>
      <c r="X201" s="112"/>
      <c r="Y201" s="111"/>
      <c r="Z201" s="111"/>
      <c r="AA201" s="111"/>
    </row>
    <row r="202" spans="15:27" ht="12.75">
      <c r="O202" s="111"/>
      <c r="P202" s="112"/>
      <c r="Q202" s="111"/>
      <c r="R202" s="111"/>
      <c r="S202" s="111"/>
      <c r="T202" s="111"/>
      <c r="U202" s="111"/>
      <c r="V202" s="111"/>
      <c r="W202" s="111"/>
      <c r="X202" s="112"/>
      <c r="Y202" s="111"/>
      <c r="Z202" s="111"/>
      <c r="AA202" s="111"/>
    </row>
    <row r="203" spans="15:27" ht="12.75">
      <c r="O203" s="111"/>
      <c r="P203" s="112"/>
      <c r="Q203" s="111"/>
      <c r="R203" s="111"/>
      <c r="S203" s="111"/>
      <c r="T203" s="111"/>
      <c r="U203" s="111"/>
      <c r="V203" s="111"/>
      <c r="W203" s="111"/>
      <c r="X203" s="112"/>
      <c r="Y203" s="111"/>
      <c r="Z203" s="111"/>
      <c r="AA203" s="111"/>
    </row>
    <row r="204" spans="15:27" ht="12.75">
      <c r="O204" s="111"/>
      <c r="P204" s="112"/>
      <c r="Q204" s="111"/>
      <c r="R204" s="111"/>
      <c r="S204" s="111"/>
      <c r="T204" s="111"/>
      <c r="U204" s="111"/>
      <c r="V204" s="111"/>
      <c r="W204" s="111"/>
      <c r="X204" s="112"/>
      <c r="Y204" s="111"/>
      <c r="Z204" s="111"/>
      <c r="AA204" s="111"/>
    </row>
    <row r="205" spans="15:27" ht="12.75">
      <c r="O205" s="111"/>
      <c r="P205" s="112"/>
      <c r="Q205" s="111"/>
      <c r="R205" s="111"/>
      <c r="S205" s="111"/>
      <c r="T205" s="111"/>
      <c r="U205" s="111"/>
      <c r="V205" s="111"/>
      <c r="W205" s="111"/>
      <c r="X205" s="112"/>
      <c r="Y205" s="111"/>
      <c r="Z205" s="111"/>
      <c r="AA205" s="111"/>
    </row>
    <row r="206" spans="15:27" ht="12.75">
      <c r="O206" s="111"/>
      <c r="P206" s="112"/>
      <c r="Q206" s="111"/>
      <c r="R206" s="111"/>
      <c r="S206" s="111"/>
      <c r="T206" s="111"/>
      <c r="U206" s="111"/>
      <c r="V206" s="111"/>
      <c r="W206" s="111"/>
      <c r="X206" s="112"/>
      <c r="Y206" s="111"/>
      <c r="Z206" s="111"/>
      <c r="AA206" s="111"/>
    </row>
    <row r="207" spans="15:27" ht="12.75">
      <c r="O207" s="111"/>
      <c r="P207" s="112"/>
      <c r="Q207" s="111"/>
      <c r="R207" s="111"/>
      <c r="S207" s="111"/>
      <c r="T207" s="111"/>
      <c r="U207" s="111"/>
      <c r="V207" s="111"/>
      <c r="W207" s="111"/>
      <c r="X207" s="112"/>
      <c r="Y207" s="111"/>
      <c r="Z207" s="111"/>
      <c r="AA207" s="111"/>
    </row>
    <row r="208" spans="15:27" ht="12.75">
      <c r="O208" s="111"/>
      <c r="P208" s="112"/>
      <c r="Q208" s="111"/>
      <c r="R208" s="111"/>
      <c r="S208" s="111"/>
      <c r="T208" s="111"/>
      <c r="U208" s="111"/>
      <c r="V208" s="111"/>
      <c r="W208" s="111"/>
      <c r="X208" s="112"/>
      <c r="Y208" s="111"/>
      <c r="Z208" s="111"/>
      <c r="AA208" s="111"/>
    </row>
    <row r="209" spans="15:27" ht="12.75">
      <c r="O209" s="111"/>
      <c r="P209" s="112"/>
      <c r="Q209" s="111"/>
      <c r="R209" s="111"/>
      <c r="S209" s="111"/>
      <c r="T209" s="111"/>
      <c r="U209" s="111"/>
      <c r="V209" s="111"/>
      <c r="W209" s="111"/>
      <c r="X209" s="112"/>
      <c r="Y209" s="111"/>
      <c r="Z209" s="111"/>
      <c r="AA209" s="111"/>
    </row>
    <row r="210" spans="15:27" ht="12.75">
      <c r="O210" s="111"/>
      <c r="P210" s="112"/>
      <c r="Q210" s="111"/>
      <c r="R210" s="111"/>
      <c r="S210" s="111"/>
      <c r="T210" s="111"/>
      <c r="U210" s="111"/>
      <c r="V210" s="111"/>
      <c r="W210" s="111"/>
      <c r="X210" s="112"/>
      <c r="Y210" s="111"/>
      <c r="Z210" s="111"/>
      <c r="AA210" s="111"/>
    </row>
    <row r="211" spans="15:27" ht="12.75">
      <c r="O211" s="111"/>
      <c r="P211" s="112"/>
      <c r="Q211" s="111"/>
      <c r="R211" s="111"/>
      <c r="S211" s="111"/>
      <c r="T211" s="111"/>
      <c r="U211" s="111"/>
      <c r="V211" s="111"/>
      <c r="W211" s="111"/>
      <c r="X211" s="112"/>
      <c r="Y211" s="111"/>
      <c r="Z211" s="111"/>
      <c r="AA211" s="111"/>
    </row>
    <row r="212" spans="15:27" ht="12.75">
      <c r="O212" s="111"/>
      <c r="P212" s="112"/>
      <c r="Q212" s="111"/>
      <c r="R212" s="111"/>
      <c r="S212" s="111"/>
      <c r="T212" s="111"/>
      <c r="U212" s="111"/>
      <c r="V212" s="111"/>
      <c r="W212" s="111"/>
      <c r="X212" s="112"/>
      <c r="Y212" s="111"/>
      <c r="Z212" s="111"/>
      <c r="AA212" s="111"/>
    </row>
    <row r="213" spans="15:27" ht="12.75">
      <c r="O213" s="111"/>
      <c r="P213" s="112"/>
      <c r="Q213" s="111"/>
      <c r="R213" s="111"/>
      <c r="S213" s="111"/>
      <c r="T213" s="111"/>
      <c r="U213" s="111"/>
      <c r="V213" s="111"/>
      <c r="W213" s="111"/>
      <c r="X213" s="112"/>
      <c r="Y213" s="111"/>
      <c r="Z213" s="111"/>
      <c r="AA213" s="111"/>
    </row>
    <row r="214" spans="15:27" ht="12.75">
      <c r="O214" s="111"/>
      <c r="P214" s="112"/>
      <c r="Q214" s="111"/>
      <c r="R214" s="111"/>
      <c r="S214" s="111"/>
      <c r="T214" s="111"/>
      <c r="U214" s="111"/>
      <c r="V214" s="111"/>
      <c r="W214" s="111"/>
      <c r="X214" s="112"/>
      <c r="Y214" s="111"/>
      <c r="Z214" s="111"/>
      <c r="AA214" s="111"/>
    </row>
    <row r="215" spans="15:27" ht="12.75">
      <c r="O215" s="111"/>
      <c r="P215" s="112"/>
      <c r="Q215" s="111"/>
      <c r="R215" s="111"/>
      <c r="S215" s="111"/>
      <c r="T215" s="111"/>
      <c r="U215" s="111"/>
      <c r="V215" s="111"/>
      <c r="W215" s="111"/>
      <c r="X215" s="112"/>
      <c r="Y215" s="111"/>
      <c r="Z215" s="111"/>
      <c r="AA215" s="111"/>
    </row>
    <row r="216" spans="15:27" ht="12.75">
      <c r="O216" s="111"/>
      <c r="P216" s="112"/>
      <c r="Q216" s="111"/>
      <c r="R216" s="111"/>
      <c r="S216" s="111"/>
      <c r="T216" s="111"/>
      <c r="U216" s="111"/>
      <c r="V216" s="111"/>
      <c r="W216" s="111"/>
      <c r="X216" s="112"/>
      <c r="Y216" s="111"/>
      <c r="Z216" s="111"/>
      <c r="AA216" s="111"/>
    </row>
    <row r="217" spans="15:27" ht="12.75">
      <c r="O217" s="111"/>
      <c r="P217" s="112"/>
      <c r="Q217" s="111"/>
      <c r="R217" s="111"/>
      <c r="S217" s="111"/>
      <c r="T217" s="111"/>
      <c r="U217" s="111"/>
      <c r="V217" s="111"/>
      <c r="W217" s="111"/>
      <c r="X217" s="112"/>
      <c r="Y217" s="111"/>
      <c r="Z217" s="111"/>
      <c r="AA217" s="111"/>
    </row>
    <row r="218" spans="15:27" ht="12.75">
      <c r="O218" s="111"/>
      <c r="P218" s="112"/>
      <c r="Q218" s="111"/>
      <c r="R218" s="111"/>
      <c r="S218" s="111"/>
      <c r="T218" s="111"/>
      <c r="U218" s="111"/>
      <c r="V218" s="111"/>
      <c r="W218" s="111"/>
      <c r="X218" s="112"/>
      <c r="Y218" s="111"/>
      <c r="Z218" s="111"/>
      <c r="AA218" s="111"/>
    </row>
    <row r="219" spans="15:27" ht="12.75">
      <c r="O219" s="111"/>
      <c r="P219" s="112"/>
      <c r="Q219" s="111"/>
      <c r="R219" s="111"/>
      <c r="S219" s="111"/>
      <c r="T219" s="111"/>
      <c r="U219" s="111"/>
      <c r="V219" s="111"/>
      <c r="W219" s="111"/>
      <c r="X219" s="112"/>
      <c r="Y219" s="111"/>
      <c r="Z219" s="111"/>
      <c r="AA219" s="111"/>
    </row>
    <row r="220" spans="15:27" ht="12.75">
      <c r="O220" s="111"/>
      <c r="P220" s="112"/>
      <c r="Q220" s="111"/>
      <c r="R220" s="111"/>
      <c r="S220" s="111"/>
      <c r="T220" s="111"/>
      <c r="U220" s="111"/>
      <c r="V220" s="111"/>
      <c r="W220" s="111"/>
      <c r="X220" s="112"/>
      <c r="Y220" s="111"/>
      <c r="Z220" s="111"/>
      <c r="AA220" s="111"/>
    </row>
    <row r="221" spans="15:27" ht="12.75">
      <c r="O221" s="111"/>
      <c r="P221" s="112"/>
      <c r="Q221" s="111"/>
      <c r="R221" s="111"/>
      <c r="S221" s="111"/>
      <c r="T221" s="111"/>
      <c r="U221" s="111"/>
      <c r="V221" s="111"/>
      <c r="W221" s="111"/>
      <c r="X221" s="112"/>
      <c r="Y221" s="111"/>
      <c r="Z221" s="111"/>
      <c r="AA221" s="111"/>
    </row>
    <row r="222" spans="15:27" ht="12.75">
      <c r="O222" s="111"/>
      <c r="P222" s="112"/>
      <c r="Q222" s="111"/>
      <c r="R222" s="111"/>
      <c r="S222" s="111"/>
      <c r="T222" s="111"/>
      <c r="U222" s="111"/>
      <c r="V222" s="111"/>
      <c r="W222" s="111"/>
      <c r="X222" s="112"/>
      <c r="Y222" s="111"/>
      <c r="Z222" s="111"/>
      <c r="AA222" s="111"/>
    </row>
    <row r="223" spans="15:27" ht="12.75">
      <c r="O223" s="111"/>
      <c r="P223" s="112"/>
      <c r="Q223" s="111"/>
      <c r="R223" s="111"/>
      <c r="S223" s="111"/>
      <c r="T223" s="111"/>
      <c r="U223" s="111"/>
      <c r="V223" s="111"/>
      <c r="W223" s="111"/>
      <c r="X223" s="112"/>
      <c r="Y223" s="111"/>
      <c r="Z223" s="111"/>
      <c r="AA223" s="111"/>
    </row>
    <row r="224" spans="15:27" ht="12.75">
      <c r="O224" s="111"/>
      <c r="P224" s="112"/>
      <c r="Q224" s="111"/>
      <c r="R224" s="111"/>
      <c r="S224" s="111"/>
      <c r="T224" s="111"/>
      <c r="U224" s="111"/>
      <c r="V224" s="111"/>
      <c r="W224" s="111"/>
      <c r="X224" s="112"/>
      <c r="Y224" s="111"/>
      <c r="Z224" s="111"/>
      <c r="AA224" s="111"/>
    </row>
    <row r="225" spans="15:27" ht="12.75">
      <c r="O225" s="111"/>
      <c r="P225" s="112"/>
      <c r="Q225" s="111"/>
      <c r="R225" s="111"/>
      <c r="S225" s="111"/>
      <c r="T225" s="111"/>
      <c r="U225" s="111"/>
      <c r="V225" s="111"/>
      <c r="W225" s="111"/>
      <c r="X225" s="112"/>
      <c r="Y225" s="111"/>
      <c r="Z225" s="111"/>
      <c r="AA225" s="111"/>
    </row>
    <row r="226" spans="15:27" ht="12.75">
      <c r="O226" s="111"/>
      <c r="P226" s="112"/>
      <c r="Q226" s="111"/>
      <c r="R226" s="111"/>
      <c r="S226" s="111"/>
      <c r="T226" s="111"/>
      <c r="U226" s="111"/>
      <c r="V226" s="111"/>
      <c r="W226" s="111"/>
      <c r="X226" s="112"/>
      <c r="Y226" s="111"/>
      <c r="Z226" s="111"/>
      <c r="AA226" s="111"/>
    </row>
    <row r="227" spans="15:27" ht="12.75">
      <c r="O227" s="111"/>
      <c r="P227" s="112"/>
      <c r="Q227" s="111"/>
      <c r="R227" s="111"/>
      <c r="S227" s="111"/>
      <c r="T227" s="111"/>
      <c r="U227" s="111"/>
      <c r="V227" s="111"/>
      <c r="W227" s="111"/>
      <c r="X227" s="112"/>
      <c r="Y227" s="111"/>
      <c r="Z227" s="111"/>
      <c r="AA227" s="111"/>
    </row>
    <row r="228" spans="15:27" ht="12.75">
      <c r="O228" s="111"/>
      <c r="P228" s="112"/>
      <c r="Q228" s="111"/>
      <c r="R228" s="111"/>
      <c r="S228" s="111"/>
      <c r="T228" s="111"/>
      <c r="U228" s="111"/>
      <c r="V228" s="111"/>
      <c r="W228" s="111"/>
      <c r="X228" s="112"/>
      <c r="Y228" s="111"/>
      <c r="Z228" s="111"/>
      <c r="AA228" s="111"/>
    </row>
    <row r="229" spans="15:27" ht="12.75">
      <c r="O229" s="111"/>
      <c r="P229" s="112"/>
      <c r="Q229" s="111"/>
      <c r="R229" s="111"/>
      <c r="S229" s="111"/>
      <c r="T229" s="111"/>
      <c r="U229" s="111"/>
      <c r="V229" s="111"/>
      <c r="W229" s="111"/>
      <c r="X229" s="112"/>
      <c r="Y229" s="111"/>
      <c r="Z229" s="111"/>
      <c r="AA229" s="111"/>
    </row>
    <row r="230" spans="15:27" ht="12.75">
      <c r="O230" s="111"/>
      <c r="P230" s="112"/>
      <c r="Q230" s="111"/>
      <c r="R230" s="111"/>
      <c r="S230" s="111"/>
      <c r="T230" s="111"/>
      <c r="U230" s="111"/>
      <c r="V230" s="111"/>
      <c r="W230" s="111"/>
      <c r="X230" s="112"/>
      <c r="Y230" s="111"/>
      <c r="Z230" s="111"/>
      <c r="AA230" s="111"/>
    </row>
    <row r="231" spans="15:27" ht="12.75">
      <c r="O231" s="111"/>
      <c r="P231" s="112"/>
      <c r="Q231" s="111"/>
      <c r="R231" s="111"/>
      <c r="S231" s="111"/>
      <c r="T231" s="111"/>
      <c r="U231" s="111"/>
      <c r="V231" s="111"/>
      <c r="W231" s="111"/>
      <c r="X231" s="112"/>
      <c r="Y231" s="111"/>
      <c r="Z231" s="111"/>
      <c r="AA231" s="111"/>
    </row>
    <row r="232" spans="15:27" ht="12.75">
      <c r="O232" s="111"/>
      <c r="P232" s="112"/>
      <c r="Q232" s="111"/>
      <c r="R232" s="111"/>
      <c r="S232" s="111"/>
      <c r="T232" s="111"/>
      <c r="U232" s="111"/>
      <c r="V232" s="111"/>
      <c r="W232" s="111"/>
      <c r="X232" s="112"/>
      <c r="Y232" s="111"/>
      <c r="Z232" s="111"/>
      <c r="AA232" s="111"/>
    </row>
    <row r="233" spans="15:27" ht="12.75">
      <c r="O233" s="111"/>
      <c r="P233" s="112"/>
      <c r="Q233" s="111"/>
      <c r="R233" s="111"/>
      <c r="S233" s="111"/>
      <c r="T233" s="111"/>
      <c r="U233" s="111"/>
      <c r="V233" s="111"/>
      <c r="W233" s="111"/>
      <c r="X233" s="112"/>
      <c r="Y233" s="111"/>
      <c r="Z233" s="111"/>
      <c r="AA233" s="111"/>
    </row>
    <row r="234" spans="15:27" ht="12.75">
      <c r="O234" s="111"/>
      <c r="P234" s="112"/>
      <c r="Q234" s="111"/>
      <c r="R234" s="111"/>
      <c r="S234" s="111"/>
      <c r="T234" s="111"/>
      <c r="U234" s="111"/>
      <c r="V234" s="111"/>
      <c r="W234" s="111"/>
      <c r="X234" s="112"/>
      <c r="Y234" s="111"/>
      <c r="Z234" s="111"/>
      <c r="AA234" s="111"/>
    </row>
    <row r="235" spans="15:27" ht="12.75">
      <c r="O235" s="111"/>
      <c r="P235" s="112"/>
      <c r="Q235" s="111"/>
      <c r="R235" s="111"/>
      <c r="S235" s="111"/>
      <c r="T235" s="111"/>
      <c r="U235" s="111"/>
      <c r="V235" s="111"/>
      <c r="W235" s="111"/>
      <c r="X235" s="112"/>
      <c r="Y235" s="111"/>
      <c r="Z235" s="111"/>
      <c r="AA235" s="111"/>
    </row>
    <row r="236" spans="15:27" ht="12.75">
      <c r="O236" s="111"/>
      <c r="P236" s="112"/>
      <c r="Q236" s="111"/>
      <c r="R236" s="111"/>
      <c r="S236" s="111"/>
      <c r="T236" s="111"/>
      <c r="U236" s="111"/>
      <c r="V236" s="111"/>
      <c r="W236" s="111"/>
      <c r="X236" s="112"/>
      <c r="Y236" s="111"/>
      <c r="Z236" s="111"/>
      <c r="AA236" s="111"/>
    </row>
    <row r="237" spans="15:27" ht="12.75">
      <c r="O237" s="111"/>
      <c r="P237" s="112"/>
      <c r="Q237" s="111"/>
      <c r="R237" s="111"/>
      <c r="S237" s="111"/>
      <c r="T237" s="111"/>
      <c r="U237" s="111"/>
      <c r="V237" s="111"/>
      <c r="W237" s="111"/>
      <c r="X237" s="112"/>
      <c r="Y237" s="111"/>
      <c r="Z237" s="111"/>
      <c r="AA237" s="111"/>
    </row>
    <row r="238" spans="15:27" ht="12.75">
      <c r="O238" s="111"/>
      <c r="P238" s="112"/>
      <c r="Q238" s="111"/>
      <c r="R238" s="111"/>
      <c r="S238" s="111"/>
      <c r="T238" s="111"/>
      <c r="U238" s="111"/>
      <c r="V238" s="111"/>
      <c r="W238" s="111"/>
      <c r="X238" s="112"/>
      <c r="Y238" s="111"/>
      <c r="Z238" s="111"/>
      <c r="AA238" s="111"/>
    </row>
    <row r="239" spans="15:27" ht="12.75">
      <c r="O239" s="111"/>
      <c r="P239" s="112"/>
      <c r="Q239" s="111"/>
      <c r="R239" s="111"/>
      <c r="S239" s="111"/>
      <c r="T239" s="111"/>
      <c r="U239" s="111"/>
      <c r="V239" s="111"/>
      <c r="W239" s="111"/>
      <c r="X239" s="112"/>
      <c r="Y239" s="111"/>
      <c r="Z239" s="111"/>
      <c r="AA239" s="111"/>
    </row>
    <row r="240" spans="15:27" ht="12.75">
      <c r="O240" s="111"/>
      <c r="P240" s="112"/>
      <c r="Q240" s="111"/>
      <c r="R240" s="111"/>
      <c r="S240" s="111"/>
      <c r="T240" s="111"/>
      <c r="U240" s="111"/>
      <c r="V240" s="111"/>
      <c r="W240" s="111"/>
      <c r="X240" s="112"/>
      <c r="Y240" s="111"/>
      <c r="Z240" s="111"/>
      <c r="AA240" s="111"/>
    </row>
    <row r="241" spans="15:27" ht="12.75">
      <c r="O241" s="111"/>
      <c r="P241" s="112"/>
      <c r="Q241" s="111"/>
      <c r="R241" s="111"/>
      <c r="S241" s="111"/>
      <c r="T241" s="111"/>
      <c r="U241" s="111"/>
      <c r="V241" s="111"/>
      <c r="W241" s="111"/>
      <c r="X241" s="112"/>
      <c r="Y241" s="111"/>
      <c r="Z241" s="111"/>
      <c r="AA241" s="111"/>
    </row>
    <row r="242" spans="15:27" ht="12.75">
      <c r="O242" s="111"/>
      <c r="P242" s="112"/>
      <c r="Q242" s="111"/>
      <c r="R242" s="111"/>
      <c r="S242" s="111"/>
      <c r="T242" s="111"/>
      <c r="U242" s="111"/>
      <c r="V242" s="111"/>
      <c r="W242" s="111"/>
      <c r="X242" s="112"/>
      <c r="Y242" s="111"/>
      <c r="Z242" s="111"/>
      <c r="AA242" s="111"/>
    </row>
    <row r="243" spans="15:27" ht="12.75">
      <c r="O243" s="111"/>
      <c r="P243" s="112"/>
      <c r="Q243" s="111"/>
      <c r="R243" s="111"/>
      <c r="S243" s="111"/>
      <c r="T243" s="111"/>
      <c r="U243" s="111"/>
      <c r="V243" s="111"/>
      <c r="W243" s="111"/>
      <c r="X243" s="112"/>
      <c r="Y243" s="111"/>
      <c r="Z243" s="111"/>
      <c r="AA243" s="111"/>
    </row>
    <row r="244" spans="15:27" ht="12.75">
      <c r="O244" s="111"/>
      <c r="P244" s="112"/>
      <c r="Q244" s="111"/>
      <c r="R244" s="111"/>
      <c r="S244" s="111"/>
      <c r="T244" s="111"/>
      <c r="U244" s="111"/>
      <c r="V244" s="111"/>
      <c r="W244" s="111"/>
      <c r="X244" s="112"/>
      <c r="Y244" s="111"/>
      <c r="Z244" s="111"/>
      <c r="AA244" s="111"/>
    </row>
    <row r="245" spans="15:27" ht="12.75">
      <c r="O245" s="111"/>
      <c r="P245" s="112"/>
      <c r="Q245" s="111"/>
      <c r="R245" s="111"/>
      <c r="S245" s="111"/>
      <c r="T245" s="111"/>
      <c r="U245" s="111"/>
      <c r="V245" s="111"/>
      <c r="W245" s="111"/>
      <c r="X245" s="112"/>
      <c r="Y245" s="111"/>
      <c r="Z245" s="111"/>
      <c r="AA245" s="111"/>
    </row>
    <row r="246" spans="15:27" ht="12.75">
      <c r="O246" s="111"/>
      <c r="P246" s="112"/>
      <c r="Q246" s="111"/>
      <c r="R246" s="111"/>
      <c r="S246" s="111"/>
      <c r="T246" s="111"/>
      <c r="U246" s="111"/>
      <c r="V246" s="111"/>
      <c r="W246" s="111"/>
      <c r="X246" s="112"/>
      <c r="Y246" s="111"/>
      <c r="Z246" s="111"/>
      <c r="AA246" s="111"/>
    </row>
    <row r="247" spans="15:27" ht="12.75">
      <c r="O247" s="111"/>
      <c r="P247" s="112"/>
      <c r="Q247" s="111"/>
      <c r="R247" s="111"/>
      <c r="S247" s="111"/>
      <c r="T247" s="111"/>
      <c r="U247" s="111"/>
      <c r="V247" s="111"/>
      <c r="W247" s="111"/>
      <c r="X247" s="112"/>
      <c r="Y247" s="111"/>
      <c r="Z247" s="111"/>
      <c r="AA247" s="111"/>
    </row>
    <row r="248" spans="15:27" ht="12.75">
      <c r="O248" s="111"/>
      <c r="P248" s="112"/>
      <c r="Q248" s="111"/>
      <c r="R248" s="111"/>
      <c r="S248" s="111"/>
      <c r="T248" s="111"/>
      <c r="U248" s="111"/>
      <c r="V248" s="111"/>
      <c r="W248" s="111"/>
      <c r="X248" s="112"/>
      <c r="Y248" s="111"/>
      <c r="Z248" s="111"/>
      <c r="AA248" s="111"/>
    </row>
    <row r="249" spans="15:27" ht="12.75">
      <c r="O249" s="111"/>
      <c r="P249" s="112"/>
      <c r="Q249" s="111"/>
      <c r="R249" s="111"/>
      <c r="S249" s="111"/>
      <c r="T249" s="111"/>
      <c r="U249" s="111"/>
      <c r="V249" s="111"/>
      <c r="W249" s="111"/>
      <c r="X249" s="112"/>
      <c r="Y249" s="111"/>
      <c r="Z249" s="111"/>
      <c r="AA249" s="111"/>
    </row>
    <row r="250" spans="15:27" ht="12.75">
      <c r="O250" s="111"/>
      <c r="P250" s="112"/>
      <c r="Q250" s="111"/>
      <c r="R250" s="111"/>
      <c r="S250" s="111"/>
      <c r="T250" s="111"/>
      <c r="U250" s="111"/>
      <c r="V250" s="111"/>
      <c r="W250" s="111"/>
      <c r="X250" s="112"/>
      <c r="Y250" s="111"/>
      <c r="Z250" s="111"/>
      <c r="AA250" s="111"/>
    </row>
    <row r="251" spans="15:27" ht="12.75">
      <c r="O251" s="111"/>
      <c r="P251" s="112"/>
      <c r="Q251" s="111"/>
      <c r="R251" s="111"/>
      <c r="S251" s="111"/>
      <c r="T251" s="111"/>
      <c r="U251" s="111"/>
      <c r="V251" s="111"/>
      <c r="W251" s="111"/>
      <c r="X251" s="112"/>
      <c r="Y251" s="111"/>
      <c r="Z251" s="111"/>
      <c r="AA251" s="111"/>
    </row>
    <row r="252" spans="15:27" ht="12.75">
      <c r="O252" s="111"/>
      <c r="P252" s="112"/>
      <c r="Q252" s="111"/>
      <c r="R252" s="111"/>
      <c r="S252" s="111"/>
      <c r="T252" s="111"/>
      <c r="U252" s="111"/>
      <c r="V252" s="111"/>
      <c r="W252" s="111"/>
      <c r="X252" s="112"/>
      <c r="Y252" s="111"/>
      <c r="Z252" s="111"/>
      <c r="AA252" s="111"/>
    </row>
    <row r="253" spans="15:27" ht="12.75">
      <c r="O253" s="111"/>
      <c r="P253" s="112"/>
      <c r="Q253" s="111"/>
      <c r="R253" s="111"/>
      <c r="S253" s="111"/>
      <c r="T253" s="111"/>
      <c r="U253" s="111"/>
      <c r="V253" s="111"/>
      <c r="W253" s="111"/>
      <c r="X253" s="112"/>
      <c r="Y253" s="111"/>
      <c r="Z253" s="111"/>
      <c r="AA253" s="111"/>
    </row>
    <row r="254" spans="15:27" ht="12.75">
      <c r="O254" s="111"/>
      <c r="P254" s="112"/>
      <c r="Q254" s="111"/>
      <c r="R254" s="111"/>
      <c r="S254" s="111"/>
      <c r="T254" s="111"/>
      <c r="U254" s="111"/>
      <c r="V254" s="111"/>
      <c r="W254" s="111"/>
      <c r="X254" s="112"/>
      <c r="Y254" s="111"/>
      <c r="Z254" s="111"/>
      <c r="AA254" s="111"/>
    </row>
    <row r="255" spans="15:27" ht="12.75">
      <c r="O255" s="111"/>
      <c r="P255" s="112"/>
      <c r="Q255" s="111"/>
      <c r="R255" s="111"/>
      <c r="S255" s="111"/>
      <c r="T255" s="111"/>
      <c r="U255" s="111"/>
      <c r="V255" s="111"/>
      <c r="W255" s="111"/>
      <c r="X255" s="112"/>
      <c r="Y255" s="111"/>
      <c r="Z255" s="111"/>
      <c r="AA255" s="111"/>
    </row>
    <row r="256" spans="15:27" ht="12.75">
      <c r="O256" s="111"/>
      <c r="P256" s="112"/>
      <c r="Q256" s="111"/>
      <c r="R256" s="111"/>
      <c r="S256" s="111"/>
      <c r="T256" s="111"/>
      <c r="U256" s="111"/>
      <c r="V256" s="111"/>
      <c r="W256" s="111"/>
      <c r="X256" s="112"/>
      <c r="Y256" s="111"/>
      <c r="Z256" s="111"/>
      <c r="AA256" s="111"/>
    </row>
    <row r="257" spans="15:27" ht="12.75">
      <c r="O257" s="111"/>
      <c r="P257" s="112"/>
      <c r="Q257" s="111"/>
      <c r="R257" s="111"/>
      <c r="S257" s="111"/>
      <c r="T257" s="111"/>
      <c r="U257" s="111"/>
      <c r="V257" s="111"/>
      <c r="W257" s="111"/>
      <c r="X257" s="112"/>
      <c r="Y257" s="111"/>
      <c r="Z257" s="111"/>
      <c r="AA257" s="111"/>
    </row>
    <row r="258" spans="15:27" ht="12.75">
      <c r="O258" s="111"/>
      <c r="P258" s="112"/>
      <c r="Q258" s="111"/>
      <c r="R258" s="111"/>
      <c r="S258" s="111"/>
      <c r="T258" s="111"/>
      <c r="U258" s="111"/>
      <c r="V258" s="111"/>
      <c r="W258" s="111"/>
      <c r="X258" s="112"/>
      <c r="Y258" s="111"/>
      <c r="Z258" s="111"/>
      <c r="AA258" s="111"/>
    </row>
    <row r="259" spans="15:27" ht="12.75">
      <c r="O259" s="111"/>
      <c r="P259" s="112"/>
      <c r="Q259" s="111"/>
      <c r="R259" s="111"/>
      <c r="S259" s="111"/>
      <c r="T259" s="111"/>
      <c r="U259" s="111"/>
      <c r="V259" s="111"/>
      <c r="W259" s="111"/>
      <c r="X259" s="112"/>
      <c r="Y259" s="111"/>
      <c r="Z259" s="111"/>
      <c r="AA259" s="111"/>
    </row>
    <row r="260" spans="15:27" ht="12.75">
      <c r="O260" s="111"/>
      <c r="P260" s="112"/>
      <c r="Q260" s="111"/>
      <c r="R260" s="111"/>
      <c r="S260" s="111"/>
      <c r="T260" s="111"/>
      <c r="U260" s="111"/>
      <c r="V260" s="111"/>
      <c r="W260" s="111"/>
      <c r="X260" s="112"/>
      <c r="Y260" s="111"/>
      <c r="Z260" s="111"/>
      <c r="AA260" s="111"/>
    </row>
    <row r="261" spans="15:27" ht="12.75">
      <c r="O261" s="111"/>
      <c r="P261" s="112"/>
      <c r="Q261" s="111"/>
      <c r="R261" s="111"/>
      <c r="S261" s="111"/>
      <c r="T261" s="111"/>
      <c r="U261" s="111"/>
      <c r="V261" s="111"/>
      <c r="W261" s="111"/>
      <c r="X261" s="112"/>
      <c r="Y261" s="111"/>
      <c r="Z261" s="111"/>
      <c r="AA261" s="111"/>
    </row>
    <row r="262" spans="15:27" ht="12.75">
      <c r="O262" s="111"/>
      <c r="P262" s="112"/>
      <c r="Q262" s="111"/>
      <c r="R262" s="111"/>
      <c r="S262" s="111"/>
      <c r="T262" s="111"/>
      <c r="U262" s="111"/>
      <c r="V262" s="111"/>
      <c r="W262" s="111"/>
      <c r="X262" s="112"/>
      <c r="Y262" s="111"/>
      <c r="Z262" s="111"/>
      <c r="AA262" s="111"/>
    </row>
    <row r="263" spans="15:27" ht="12.75">
      <c r="O263" s="111"/>
      <c r="P263" s="112"/>
      <c r="Q263" s="111"/>
      <c r="R263" s="111"/>
      <c r="S263" s="111"/>
      <c r="T263" s="111"/>
      <c r="U263" s="111"/>
      <c r="V263" s="111"/>
      <c r="W263" s="111"/>
      <c r="X263" s="112"/>
      <c r="Y263" s="111"/>
      <c r="Z263" s="111"/>
      <c r="AA263" s="111"/>
    </row>
    <row r="264" spans="15:27" ht="12.75">
      <c r="O264" s="111"/>
      <c r="P264" s="112"/>
      <c r="Q264" s="111"/>
      <c r="R264" s="111"/>
      <c r="S264" s="111"/>
      <c r="T264" s="111"/>
      <c r="U264" s="111"/>
      <c r="V264" s="111"/>
      <c r="W264" s="111"/>
      <c r="X264" s="112"/>
      <c r="Y264" s="111"/>
      <c r="Z264" s="111"/>
      <c r="AA264" s="111"/>
    </row>
    <row r="265" spans="15:27" ht="12.75">
      <c r="O265" s="111"/>
      <c r="P265" s="112"/>
      <c r="Q265" s="111"/>
      <c r="R265" s="111"/>
      <c r="S265" s="111"/>
      <c r="T265" s="111"/>
      <c r="U265" s="111"/>
      <c r="V265" s="111"/>
      <c r="W265" s="111"/>
      <c r="X265" s="112"/>
      <c r="Y265" s="111"/>
      <c r="Z265" s="111"/>
      <c r="AA265" s="111"/>
    </row>
    <row r="266" spans="15:27" ht="12.75">
      <c r="O266" s="111"/>
      <c r="P266" s="112"/>
      <c r="Q266" s="111"/>
      <c r="R266" s="111"/>
      <c r="S266" s="111"/>
      <c r="T266" s="111"/>
      <c r="U266" s="111"/>
      <c r="V266" s="111"/>
      <c r="W266" s="111"/>
      <c r="X266" s="112"/>
      <c r="Y266" s="111"/>
      <c r="Z266" s="111"/>
      <c r="AA266" s="111"/>
    </row>
    <row r="267" spans="15:27" ht="12.75">
      <c r="O267" s="111"/>
      <c r="P267" s="112"/>
      <c r="Q267" s="111"/>
      <c r="R267" s="111"/>
      <c r="S267" s="111"/>
      <c r="T267" s="111"/>
      <c r="U267" s="111"/>
      <c r="V267" s="111"/>
      <c r="W267" s="111"/>
      <c r="X267" s="112"/>
      <c r="Y267" s="111"/>
      <c r="Z267" s="111"/>
      <c r="AA267" s="111"/>
    </row>
    <row r="268" spans="15:27" ht="12.75">
      <c r="O268" s="111"/>
      <c r="P268" s="112"/>
      <c r="Q268" s="111"/>
      <c r="R268" s="111"/>
      <c r="S268" s="111"/>
      <c r="T268" s="111"/>
      <c r="U268" s="111"/>
      <c r="V268" s="111"/>
      <c r="W268" s="111"/>
      <c r="X268" s="112"/>
      <c r="Y268" s="111"/>
      <c r="Z268" s="111"/>
      <c r="AA268" s="111"/>
    </row>
    <row r="269" spans="15:27" ht="12.75">
      <c r="O269" s="111"/>
      <c r="P269" s="112"/>
      <c r="Q269" s="111"/>
      <c r="R269" s="111"/>
      <c r="S269" s="111"/>
      <c r="T269" s="111"/>
      <c r="U269" s="111"/>
      <c r="V269" s="111"/>
      <c r="W269" s="111"/>
      <c r="X269" s="112"/>
      <c r="Y269" s="111"/>
      <c r="Z269" s="111"/>
      <c r="AA269" s="111"/>
    </row>
    <row r="270" spans="15:27" ht="12.75">
      <c r="O270" s="111"/>
      <c r="P270" s="112"/>
      <c r="Q270" s="111"/>
      <c r="R270" s="111"/>
      <c r="S270" s="111"/>
      <c r="T270" s="111"/>
      <c r="U270" s="111"/>
      <c r="V270" s="111"/>
      <c r="W270" s="111"/>
      <c r="X270" s="112"/>
      <c r="Y270" s="111"/>
      <c r="Z270" s="111"/>
      <c r="AA270" s="111"/>
    </row>
    <row r="271" spans="15:27" ht="12.75">
      <c r="O271" s="111"/>
      <c r="P271" s="112"/>
      <c r="Q271" s="111"/>
      <c r="R271" s="111"/>
      <c r="S271" s="111"/>
      <c r="T271" s="111"/>
      <c r="U271" s="111"/>
      <c r="V271" s="111"/>
      <c r="W271" s="111"/>
      <c r="X271" s="112"/>
      <c r="Y271" s="111"/>
      <c r="Z271" s="111"/>
      <c r="AA271" s="111"/>
    </row>
    <row r="272" spans="15:27" ht="12.75">
      <c r="O272" s="111"/>
      <c r="P272" s="112"/>
      <c r="Q272" s="111"/>
      <c r="R272" s="111"/>
      <c r="S272" s="111"/>
      <c r="T272" s="111"/>
      <c r="U272" s="111"/>
      <c r="V272" s="111"/>
      <c r="W272" s="111"/>
      <c r="X272" s="112"/>
      <c r="Y272" s="111"/>
      <c r="Z272" s="111"/>
      <c r="AA272" s="111"/>
    </row>
    <row r="273" spans="15:27" ht="12.75">
      <c r="O273" s="111"/>
      <c r="P273" s="112"/>
      <c r="Q273" s="111"/>
      <c r="R273" s="111"/>
      <c r="S273" s="111"/>
      <c r="T273" s="111"/>
      <c r="U273" s="111"/>
      <c r="V273" s="111"/>
      <c r="W273" s="111"/>
      <c r="X273" s="112"/>
      <c r="Y273" s="111"/>
      <c r="Z273" s="111"/>
      <c r="AA273" s="111"/>
    </row>
    <row r="274" spans="15:27" ht="12.75">
      <c r="O274" s="111"/>
      <c r="P274" s="112"/>
      <c r="Q274" s="111"/>
      <c r="R274" s="111"/>
      <c r="S274" s="111"/>
      <c r="T274" s="111"/>
      <c r="U274" s="111"/>
      <c r="V274" s="111"/>
      <c r="W274" s="111"/>
      <c r="X274" s="112"/>
      <c r="Y274" s="111"/>
      <c r="Z274" s="111"/>
      <c r="AA274" s="111"/>
    </row>
    <row r="275" spans="15:27" ht="12.75">
      <c r="O275" s="111"/>
      <c r="P275" s="112"/>
      <c r="Q275" s="111"/>
      <c r="R275" s="111"/>
      <c r="S275" s="111"/>
      <c r="T275" s="111"/>
      <c r="U275" s="111"/>
      <c r="V275" s="111"/>
      <c r="W275" s="111"/>
      <c r="X275" s="112"/>
      <c r="Y275" s="111"/>
      <c r="Z275" s="111"/>
      <c r="AA275" s="111"/>
    </row>
    <row r="276" spans="15:27" ht="12.75">
      <c r="O276" s="111"/>
      <c r="P276" s="112"/>
      <c r="Q276" s="111"/>
      <c r="R276" s="111"/>
      <c r="S276" s="111"/>
      <c r="T276" s="111"/>
      <c r="U276" s="111"/>
      <c r="V276" s="111"/>
      <c r="W276" s="111"/>
      <c r="X276" s="112"/>
      <c r="Y276" s="111"/>
      <c r="Z276" s="111"/>
      <c r="AA276" s="111"/>
    </row>
    <row r="277" spans="15:27" ht="12.75">
      <c r="O277" s="111"/>
      <c r="P277" s="112"/>
      <c r="Q277" s="111"/>
      <c r="R277" s="111"/>
      <c r="S277" s="111"/>
      <c r="T277" s="111"/>
      <c r="U277" s="111"/>
      <c r="V277" s="111"/>
      <c r="W277" s="111"/>
      <c r="X277" s="112"/>
      <c r="Y277" s="111"/>
      <c r="Z277" s="111"/>
      <c r="AA277" s="111"/>
    </row>
    <row r="278" spans="15:27" ht="12.75">
      <c r="O278" s="111"/>
      <c r="P278" s="112"/>
      <c r="Q278" s="111"/>
      <c r="R278" s="111"/>
      <c r="S278" s="111"/>
      <c r="T278" s="111"/>
      <c r="U278" s="111"/>
      <c r="V278" s="111"/>
      <c r="W278" s="111"/>
      <c r="X278" s="112"/>
      <c r="Y278" s="111"/>
      <c r="Z278" s="111"/>
      <c r="AA278" s="111"/>
    </row>
    <row r="279" spans="15:27" ht="12.75">
      <c r="O279" s="111"/>
      <c r="P279" s="112"/>
      <c r="Q279" s="111"/>
      <c r="R279" s="111"/>
      <c r="S279" s="111"/>
      <c r="T279" s="111"/>
      <c r="U279" s="111"/>
      <c r="V279" s="111"/>
      <c r="W279" s="111"/>
      <c r="X279" s="112"/>
      <c r="Y279" s="111"/>
      <c r="Z279" s="111"/>
      <c r="AA279" s="111"/>
    </row>
    <row r="280" spans="15:27" ht="12.75">
      <c r="O280" s="111"/>
      <c r="P280" s="112"/>
      <c r="Q280" s="111"/>
      <c r="R280" s="111"/>
      <c r="S280" s="111"/>
      <c r="T280" s="111"/>
      <c r="U280" s="111"/>
      <c r="V280" s="111"/>
      <c r="W280" s="111"/>
      <c r="X280" s="112"/>
      <c r="Y280" s="111"/>
      <c r="Z280" s="111"/>
      <c r="AA280" s="111"/>
    </row>
    <row r="281" spans="15:27" ht="12.75">
      <c r="O281" s="111"/>
      <c r="P281" s="112"/>
      <c r="Q281" s="111"/>
      <c r="R281" s="111"/>
      <c r="S281" s="111"/>
      <c r="T281" s="111"/>
      <c r="U281" s="111"/>
      <c r="V281" s="111"/>
      <c r="W281" s="111"/>
      <c r="X281" s="112"/>
      <c r="Y281" s="111"/>
      <c r="Z281" s="111"/>
      <c r="AA281" s="111"/>
    </row>
    <row r="282" spans="15:27" ht="12.75">
      <c r="O282" s="111"/>
      <c r="P282" s="112"/>
      <c r="Q282" s="111"/>
      <c r="R282" s="111"/>
      <c r="S282" s="111"/>
      <c r="T282" s="111"/>
      <c r="U282" s="111"/>
      <c r="V282" s="111"/>
      <c r="W282" s="111"/>
      <c r="X282" s="112"/>
      <c r="Y282" s="111"/>
      <c r="Z282" s="111"/>
      <c r="AA282" s="111"/>
    </row>
    <row r="283" spans="15:27" ht="12.75">
      <c r="O283" s="111"/>
      <c r="P283" s="112"/>
      <c r="Q283" s="111"/>
      <c r="R283" s="111"/>
      <c r="S283" s="111"/>
      <c r="T283" s="111"/>
      <c r="U283" s="111"/>
      <c r="V283" s="111"/>
      <c r="W283" s="111"/>
      <c r="X283" s="112"/>
      <c r="Y283" s="111"/>
      <c r="Z283" s="111"/>
      <c r="AA283" s="111"/>
    </row>
    <row r="284" spans="15:27" ht="12.75">
      <c r="O284" s="111"/>
      <c r="P284" s="112"/>
      <c r="Q284" s="111"/>
      <c r="R284" s="111"/>
      <c r="S284" s="111"/>
      <c r="T284" s="111"/>
      <c r="U284" s="111"/>
      <c r="V284" s="111"/>
      <c r="W284" s="111"/>
      <c r="X284" s="112"/>
      <c r="Y284" s="111"/>
      <c r="Z284" s="111"/>
      <c r="AA284" s="111"/>
    </row>
    <row r="285" spans="15:27" ht="12.75">
      <c r="O285" s="111"/>
      <c r="P285" s="112"/>
      <c r="Q285" s="111"/>
      <c r="R285" s="111"/>
      <c r="S285" s="111"/>
      <c r="T285" s="111"/>
      <c r="U285" s="111"/>
      <c r="V285" s="111"/>
      <c r="W285" s="111"/>
      <c r="X285" s="112"/>
      <c r="Y285" s="111"/>
      <c r="Z285" s="111"/>
      <c r="AA285" s="111"/>
    </row>
    <row r="286" spans="15:27" ht="12.75">
      <c r="O286" s="111"/>
      <c r="P286" s="112"/>
      <c r="Q286" s="111"/>
      <c r="R286" s="111"/>
      <c r="S286" s="111"/>
      <c r="T286" s="111"/>
      <c r="U286" s="111"/>
      <c r="V286" s="111"/>
      <c r="W286" s="111"/>
      <c r="X286" s="112"/>
      <c r="Y286" s="111"/>
      <c r="Z286" s="111"/>
      <c r="AA286" s="111"/>
    </row>
    <row r="287" spans="15:27" ht="12.75">
      <c r="O287" s="111"/>
      <c r="P287" s="112"/>
      <c r="Q287" s="111"/>
      <c r="R287" s="111"/>
      <c r="S287" s="111"/>
      <c r="T287" s="111"/>
      <c r="U287" s="111"/>
      <c r="V287" s="111"/>
      <c r="W287" s="111"/>
      <c r="X287" s="112"/>
      <c r="Y287" s="111"/>
      <c r="Z287" s="111"/>
      <c r="AA287" s="111"/>
    </row>
    <row r="288" spans="15:27" ht="12.75">
      <c r="O288" s="111"/>
      <c r="P288" s="112"/>
      <c r="Q288" s="111"/>
      <c r="R288" s="111"/>
      <c r="S288" s="111"/>
      <c r="T288" s="111"/>
      <c r="U288" s="111"/>
      <c r="V288" s="111"/>
      <c r="W288" s="111"/>
      <c r="X288" s="112"/>
      <c r="Y288" s="111"/>
      <c r="Z288" s="111"/>
      <c r="AA288" s="111"/>
    </row>
    <row r="289" spans="15:27" ht="12.75">
      <c r="O289" s="111"/>
      <c r="P289" s="112"/>
      <c r="Q289" s="111"/>
      <c r="R289" s="111"/>
      <c r="S289" s="111"/>
      <c r="T289" s="111"/>
      <c r="U289" s="111"/>
      <c r="V289" s="111"/>
      <c r="W289" s="111"/>
      <c r="X289" s="112"/>
      <c r="Y289" s="111"/>
      <c r="Z289" s="111"/>
      <c r="AA289" s="111"/>
    </row>
    <row r="290" spans="15:27" ht="12.75">
      <c r="O290" s="111"/>
      <c r="P290" s="112"/>
      <c r="Q290" s="111"/>
      <c r="R290" s="111"/>
      <c r="S290" s="111"/>
      <c r="T290" s="111"/>
      <c r="U290" s="111"/>
      <c r="V290" s="111"/>
      <c r="W290" s="111"/>
      <c r="X290" s="112"/>
      <c r="Y290" s="111"/>
      <c r="Z290" s="111"/>
      <c r="AA290" s="111"/>
    </row>
    <row r="291" spans="15:27" ht="12.75">
      <c r="O291" s="111"/>
      <c r="P291" s="112"/>
      <c r="Q291" s="111"/>
      <c r="R291" s="111"/>
      <c r="S291" s="111"/>
      <c r="T291" s="111"/>
      <c r="U291" s="111"/>
      <c r="V291" s="111"/>
      <c r="W291" s="111"/>
      <c r="X291" s="112"/>
      <c r="Y291" s="111"/>
      <c r="Z291" s="111"/>
      <c r="AA291" s="111"/>
    </row>
    <row r="292" spans="15:27" ht="12.75">
      <c r="O292" s="111"/>
      <c r="P292" s="112"/>
      <c r="Q292" s="111"/>
      <c r="R292" s="111"/>
      <c r="S292" s="111"/>
      <c r="T292" s="111"/>
      <c r="U292" s="111"/>
      <c r="V292" s="111"/>
      <c r="W292" s="111"/>
      <c r="X292" s="112"/>
      <c r="Y292" s="111"/>
      <c r="Z292" s="111"/>
      <c r="AA292" s="111"/>
    </row>
    <row r="293" spans="15:27" ht="12.75">
      <c r="O293" s="111"/>
      <c r="P293" s="112"/>
      <c r="Q293" s="111"/>
      <c r="R293" s="111"/>
      <c r="S293" s="111"/>
      <c r="T293" s="111"/>
      <c r="U293" s="111"/>
      <c r="V293" s="111"/>
      <c r="W293" s="111"/>
      <c r="X293" s="112"/>
      <c r="Y293" s="111"/>
      <c r="Z293" s="111"/>
      <c r="AA293" s="111"/>
    </row>
    <row r="294" spans="15:27" ht="12.75">
      <c r="O294" s="111"/>
      <c r="P294" s="112"/>
      <c r="Q294" s="111"/>
      <c r="R294" s="111"/>
      <c r="S294" s="111"/>
      <c r="T294" s="111"/>
      <c r="U294" s="111"/>
      <c r="V294" s="111"/>
      <c r="W294" s="111"/>
      <c r="X294" s="112"/>
      <c r="Y294" s="111"/>
      <c r="Z294" s="111"/>
      <c r="AA294" s="111"/>
    </row>
    <row r="295" spans="15:27" ht="12.75">
      <c r="O295" s="111"/>
      <c r="P295" s="112"/>
      <c r="Q295" s="111"/>
      <c r="R295" s="111"/>
      <c r="S295" s="111"/>
      <c r="T295" s="111"/>
      <c r="U295" s="111"/>
      <c r="V295" s="111"/>
      <c r="W295" s="111"/>
      <c r="X295" s="112"/>
      <c r="Y295" s="111"/>
      <c r="Z295" s="111"/>
      <c r="AA295" s="111"/>
    </row>
    <row r="296" spans="15:27" ht="12.75">
      <c r="O296" s="111"/>
      <c r="P296" s="112"/>
      <c r="Q296" s="111"/>
      <c r="R296" s="111"/>
      <c r="S296" s="111"/>
      <c r="T296" s="111"/>
      <c r="U296" s="111"/>
      <c r="V296" s="111"/>
      <c r="W296" s="111"/>
      <c r="X296" s="112"/>
      <c r="Y296" s="111"/>
      <c r="Z296" s="111"/>
      <c r="AA296" s="111"/>
    </row>
    <row r="297" spans="15:27" ht="12.75">
      <c r="O297" s="111"/>
      <c r="P297" s="112"/>
      <c r="Q297" s="111"/>
      <c r="R297" s="111"/>
      <c r="S297" s="111"/>
      <c r="T297" s="111"/>
      <c r="U297" s="111"/>
      <c r="V297" s="111"/>
      <c r="W297" s="111"/>
      <c r="X297" s="112"/>
      <c r="Y297" s="111"/>
      <c r="Z297" s="111"/>
      <c r="AA297" s="111"/>
    </row>
    <row r="298" spans="15:27" ht="12.75">
      <c r="O298" s="111"/>
      <c r="P298" s="112"/>
      <c r="Q298" s="111"/>
      <c r="R298" s="111"/>
      <c r="S298" s="111"/>
      <c r="T298" s="111"/>
      <c r="U298" s="111"/>
      <c r="V298" s="111"/>
      <c r="W298" s="111"/>
      <c r="X298" s="112"/>
      <c r="Y298" s="111"/>
      <c r="Z298" s="111"/>
      <c r="AA298" s="111"/>
    </row>
    <row r="299" spans="15:27" ht="12.75">
      <c r="O299" s="111"/>
      <c r="P299" s="112"/>
      <c r="Q299" s="111"/>
      <c r="R299" s="111"/>
      <c r="S299" s="111"/>
      <c r="T299" s="111"/>
      <c r="U299" s="111"/>
      <c r="V299" s="111"/>
      <c r="W299" s="111"/>
      <c r="X299" s="112"/>
      <c r="Y299" s="111"/>
      <c r="Z299" s="111"/>
      <c r="AA299" s="111"/>
    </row>
    <row r="300" spans="15:27" ht="12.75">
      <c r="O300" s="111"/>
      <c r="P300" s="112"/>
      <c r="Q300" s="111"/>
      <c r="R300" s="111"/>
      <c r="S300" s="111"/>
      <c r="T300" s="111"/>
      <c r="U300" s="111"/>
      <c r="V300" s="111"/>
      <c r="W300" s="111"/>
      <c r="X300" s="112"/>
      <c r="Y300" s="111"/>
      <c r="Z300" s="111"/>
      <c r="AA300" s="111"/>
    </row>
    <row r="301" spans="15:27" ht="12.75">
      <c r="O301" s="111"/>
      <c r="P301" s="112"/>
      <c r="Q301" s="111"/>
      <c r="R301" s="111"/>
      <c r="S301" s="111"/>
      <c r="T301" s="111"/>
      <c r="U301" s="111"/>
      <c r="V301" s="111"/>
      <c r="W301" s="111"/>
      <c r="X301" s="112"/>
      <c r="Y301" s="111"/>
      <c r="Z301" s="111"/>
      <c r="AA301" s="111"/>
    </row>
    <row r="302" spans="15:27" ht="12.75">
      <c r="O302" s="111"/>
      <c r="P302" s="112"/>
      <c r="Q302" s="111"/>
      <c r="R302" s="111"/>
      <c r="S302" s="111"/>
      <c r="T302" s="111"/>
      <c r="U302" s="111"/>
      <c r="V302" s="111"/>
      <c r="W302" s="111"/>
      <c r="X302" s="112"/>
      <c r="Y302" s="111"/>
      <c r="Z302" s="111"/>
      <c r="AA302" s="111"/>
    </row>
    <row r="303" spans="15:27" ht="12.75">
      <c r="O303" s="111"/>
      <c r="P303" s="112"/>
      <c r="Q303" s="111"/>
      <c r="R303" s="111"/>
      <c r="S303" s="111"/>
      <c r="T303" s="111"/>
      <c r="U303" s="111"/>
      <c r="V303" s="111"/>
      <c r="W303" s="111"/>
      <c r="X303" s="112"/>
      <c r="Y303" s="111"/>
      <c r="Z303" s="111"/>
      <c r="AA303" s="111"/>
    </row>
    <row r="304" spans="15:27" ht="12.75">
      <c r="O304" s="111"/>
      <c r="P304" s="112"/>
      <c r="Q304" s="111"/>
      <c r="R304" s="111"/>
      <c r="S304" s="111"/>
      <c r="T304" s="111"/>
      <c r="U304" s="111"/>
      <c r="V304" s="111"/>
      <c r="W304" s="111"/>
      <c r="X304" s="112"/>
      <c r="Y304" s="111"/>
      <c r="Z304" s="111"/>
      <c r="AA304" s="111"/>
    </row>
    <row r="305" spans="15:27" ht="12.75">
      <c r="O305" s="111"/>
      <c r="P305" s="112"/>
      <c r="Q305" s="111"/>
      <c r="R305" s="111"/>
      <c r="S305" s="111"/>
      <c r="T305" s="111"/>
      <c r="U305" s="111"/>
      <c r="V305" s="111"/>
      <c r="W305" s="111"/>
      <c r="X305" s="112"/>
      <c r="Y305" s="111"/>
      <c r="Z305" s="111"/>
      <c r="AA305" s="111"/>
    </row>
    <row r="306" spans="15:27" ht="12.75">
      <c r="O306" s="111"/>
      <c r="P306" s="112"/>
      <c r="Q306" s="111"/>
      <c r="R306" s="111"/>
      <c r="S306" s="111"/>
      <c r="T306" s="111"/>
      <c r="U306" s="111"/>
      <c r="V306" s="111"/>
      <c r="W306" s="111"/>
      <c r="X306" s="112"/>
      <c r="Y306" s="111"/>
      <c r="Z306" s="111"/>
      <c r="AA306" s="111"/>
    </row>
    <row r="307" spans="15:27" ht="12.75">
      <c r="O307" s="111"/>
      <c r="P307" s="112"/>
      <c r="Q307" s="111"/>
      <c r="R307" s="111"/>
      <c r="S307" s="111"/>
      <c r="T307" s="111"/>
      <c r="U307" s="111"/>
      <c r="V307" s="111"/>
      <c r="W307" s="111"/>
      <c r="X307" s="112"/>
      <c r="Y307" s="111"/>
      <c r="Z307" s="111"/>
      <c r="AA307" s="111"/>
    </row>
    <row r="308" spans="15:27" ht="12.75">
      <c r="O308" s="111"/>
      <c r="P308" s="112"/>
      <c r="Q308" s="111"/>
      <c r="R308" s="111"/>
      <c r="S308" s="111"/>
      <c r="T308" s="111"/>
      <c r="U308" s="111"/>
      <c r="V308" s="111"/>
      <c r="W308" s="111"/>
      <c r="X308" s="112"/>
      <c r="Y308" s="111"/>
      <c r="Z308" s="111"/>
      <c r="AA308" s="111"/>
    </row>
    <row r="309" spans="15:27" ht="12.75">
      <c r="O309" s="111"/>
      <c r="P309" s="112"/>
      <c r="Q309" s="111"/>
      <c r="R309" s="111"/>
      <c r="S309" s="111"/>
      <c r="T309" s="111"/>
      <c r="U309" s="111"/>
      <c r="V309" s="111"/>
      <c r="W309" s="111"/>
      <c r="X309" s="112"/>
      <c r="Y309" s="111"/>
      <c r="Z309" s="111"/>
      <c r="AA309" s="111"/>
    </row>
    <row r="310" spans="15:27" ht="12.75">
      <c r="O310" s="111"/>
      <c r="P310" s="112"/>
      <c r="Q310" s="111"/>
      <c r="R310" s="111"/>
      <c r="S310" s="111"/>
      <c r="T310" s="111"/>
      <c r="U310" s="111"/>
      <c r="V310" s="111"/>
      <c r="W310" s="111"/>
      <c r="X310" s="112"/>
      <c r="Y310" s="111"/>
      <c r="Z310" s="111"/>
      <c r="AA310" s="111"/>
    </row>
    <row r="311" spans="15:27" ht="12.75">
      <c r="O311" s="111"/>
      <c r="P311" s="112"/>
      <c r="Q311" s="111"/>
      <c r="R311" s="111"/>
      <c r="S311" s="111"/>
      <c r="T311" s="111"/>
      <c r="U311" s="111"/>
      <c r="V311" s="111"/>
      <c r="W311" s="111"/>
      <c r="X311" s="112"/>
      <c r="Y311" s="111"/>
      <c r="Z311" s="111"/>
      <c r="AA311" s="111"/>
    </row>
    <row r="312" spans="15:27" ht="12.75">
      <c r="O312" s="111"/>
      <c r="P312" s="112"/>
      <c r="Q312" s="111"/>
      <c r="R312" s="111"/>
      <c r="S312" s="111"/>
      <c r="T312" s="111"/>
      <c r="U312" s="111"/>
      <c r="V312" s="111"/>
      <c r="W312" s="111"/>
      <c r="X312" s="112"/>
      <c r="Y312" s="111"/>
      <c r="Z312" s="111"/>
      <c r="AA312" s="111"/>
    </row>
    <row r="313" spans="15:27" ht="12.75">
      <c r="O313" s="111"/>
      <c r="P313" s="112"/>
      <c r="Q313" s="111"/>
      <c r="R313" s="111"/>
      <c r="S313" s="111"/>
      <c r="T313" s="111"/>
      <c r="U313" s="111"/>
      <c r="V313" s="111"/>
      <c r="W313" s="111"/>
      <c r="X313" s="112"/>
      <c r="Y313" s="111"/>
      <c r="Z313" s="111"/>
      <c r="AA313" s="111"/>
    </row>
    <row r="314" spans="15:27" ht="12.75">
      <c r="O314" s="111"/>
      <c r="P314" s="112"/>
      <c r="Q314" s="111"/>
      <c r="R314" s="111"/>
      <c r="S314" s="111"/>
      <c r="T314" s="111"/>
      <c r="U314" s="111"/>
      <c r="V314" s="111"/>
      <c r="W314" s="111"/>
      <c r="X314" s="112"/>
      <c r="Y314" s="111"/>
      <c r="Z314" s="111"/>
      <c r="AA314" s="111"/>
    </row>
    <row r="315" spans="15:27" ht="12.75">
      <c r="O315" s="111"/>
      <c r="P315" s="112"/>
      <c r="Q315" s="111"/>
      <c r="R315" s="111"/>
      <c r="S315" s="111"/>
      <c r="T315" s="111"/>
      <c r="U315" s="111"/>
      <c r="V315" s="111"/>
      <c r="W315" s="111"/>
      <c r="X315" s="112"/>
      <c r="Y315" s="111"/>
      <c r="Z315" s="111"/>
      <c r="AA315" s="111"/>
    </row>
    <row r="316" spans="15:27" ht="12.75">
      <c r="O316" s="111"/>
      <c r="P316" s="112"/>
      <c r="Q316" s="111"/>
      <c r="R316" s="111"/>
      <c r="S316" s="111"/>
      <c r="T316" s="111"/>
      <c r="U316" s="111"/>
      <c r="V316" s="111"/>
      <c r="W316" s="111"/>
      <c r="X316" s="112"/>
      <c r="Y316" s="111"/>
      <c r="Z316" s="111"/>
      <c r="AA316" s="111"/>
    </row>
    <row r="317" spans="15:27" ht="12.75">
      <c r="O317" s="111"/>
      <c r="P317" s="112"/>
      <c r="Q317" s="111"/>
      <c r="R317" s="111"/>
      <c r="S317" s="111"/>
      <c r="T317" s="111"/>
      <c r="U317" s="111"/>
      <c r="V317" s="111"/>
      <c r="W317" s="111"/>
      <c r="X317" s="112"/>
      <c r="Y317" s="111"/>
      <c r="Z317" s="111"/>
      <c r="AA317" s="111"/>
    </row>
    <row r="318" spans="15:27" ht="12.75">
      <c r="O318" s="111"/>
      <c r="P318" s="112"/>
      <c r="Q318" s="111"/>
      <c r="R318" s="111"/>
      <c r="S318" s="111"/>
      <c r="T318" s="111"/>
      <c r="U318" s="111"/>
      <c r="V318" s="111"/>
      <c r="W318" s="111"/>
      <c r="X318" s="112"/>
      <c r="Y318" s="111"/>
      <c r="Z318" s="111"/>
      <c r="AA318" s="111"/>
    </row>
    <row r="319" spans="15:27" ht="12.75">
      <c r="O319" s="111"/>
      <c r="P319" s="112"/>
      <c r="Q319" s="111"/>
      <c r="R319" s="111"/>
      <c r="S319" s="111"/>
      <c r="T319" s="111"/>
      <c r="U319" s="111"/>
      <c r="V319" s="111"/>
      <c r="W319" s="111"/>
      <c r="X319" s="112"/>
      <c r="Y319" s="111"/>
      <c r="Z319" s="111"/>
      <c r="AA319" s="111"/>
    </row>
    <row r="320" spans="15:27" ht="12.75">
      <c r="O320" s="111"/>
      <c r="P320" s="112"/>
      <c r="Q320" s="111"/>
      <c r="R320" s="111"/>
      <c r="S320" s="111"/>
      <c r="T320" s="111"/>
      <c r="U320" s="111"/>
      <c r="V320" s="111"/>
      <c r="W320" s="111"/>
      <c r="X320" s="112"/>
      <c r="Y320" s="111"/>
      <c r="Z320" s="111"/>
      <c r="AA320" s="111"/>
    </row>
    <row r="321" spans="15:27" ht="12.75">
      <c r="O321" s="111"/>
      <c r="P321" s="112"/>
      <c r="Q321" s="111"/>
      <c r="R321" s="111"/>
      <c r="S321" s="111"/>
      <c r="T321" s="111"/>
      <c r="U321" s="111"/>
      <c r="V321" s="111"/>
      <c r="W321" s="111"/>
      <c r="X321" s="112"/>
      <c r="Y321" s="111"/>
      <c r="Z321" s="111"/>
      <c r="AA321" s="111"/>
    </row>
    <row r="322" spans="15:27" ht="12.75">
      <c r="O322" s="111"/>
      <c r="P322" s="112"/>
      <c r="Q322" s="111"/>
      <c r="R322" s="111"/>
      <c r="S322" s="111"/>
      <c r="T322" s="111"/>
      <c r="U322" s="111"/>
      <c r="V322" s="111"/>
      <c r="W322" s="111"/>
      <c r="X322" s="112"/>
      <c r="Y322" s="111"/>
      <c r="Z322" s="111"/>
      <c r="AA322" s="111"/>
    </row>
    <row r="323" spans="15:27" ht="12.75">
      <c r="O323" s="111"/>
      <c r="P323" s="112"/>
      <c r="Q323" s="111"/>
      <c r="R323" s="111"/>
      <c r="S323" s="111"/>
      <c r="T323" s="111"/>
      <c r="U323" s="111"/>
      <c r="V323" s="111"/>
      <c r="W323" s="111"/>
      <c r="X323" s="112"/>
      <c r="Y323" s="111"/>
      <c r="Z323" s="111"/>
      <c r="AA323" s="111"/>
    </row>
    <row r="324" spans="15:27" ht="12.75">
      <c r="O324" s="111"/>
      <c r="P324" s="112"/>
      <c r="Q324" s="111"/>
      <c r="R324" s="111"/>
      <c r="S324" s="111"/>
      <c r="T324" s="111"/>
      <c r="U324" s="111"/>
      <c r="V324" s="111"/>
      <c r="W324" s="111"/>
      <c r="X324" s="112"/>
      <c r="Y324" s="111"/>
      <c r="Z324" s="111"/>
      <c r="AA324" s="111"/>
    </row>
    <row r="325" spans="15:27" ht="12.75">
      <c r="O325" s="111"/>
      <c r="P325" s="112"/>
      <c r="Q325" s="111"/>
      <c r="R325" s="111"/>
      <c r="S325" s="111"/>
      <c r="T325" s="111"/>
      <c r="U325" s="111"/>
      <c r="V325" s="111"/>
      <c r="W325" s="111"/>
      <c r="X325" s="112"/>
      <c r="Y325" s="111"/>
      <c r="Z325" s="111"/>
      <c r="AA325" s="111"/>
    </row>
    <row r="326" spans="15:27" ht="12.75">
      <c r="O326" s="111"/>
      <c r="P326" s="112"/>
      <c r="Q326" s="111"/>
      <c r="R326" s="111"/>
      <c r="S326" s="111"/>
      <c r="T326" s="111"/>
      <c r="U326" s="111"/>
      <c r="V326" s="111"/>
      <c r="W326" s="111"/>
      <c r="X326" s="112"/>
      <c r="Y326" s="111"/>
      <c r="Z326" s="111"/>
      <c r="AA326" s="111"/>
    </row>
    <row r="327" spans="15:27" ht="12.75">
      <c r="O327" s="111"/>
      <c r="P327" s="112"/>
      <c r="Q327" s="111"/>
      <c r="R327" s="111"/>
      <c r="S327" s="111"/>
      <c r="T327" s="111"/>
      <c r="U327" s="111"/>
      <c r="V327" s="111"/>
      <c r="W327" s="111"/>
      <c r="X327" s="112"/>
      <c r="Y327" s="111"/>
      <c r="Z327" s="111"/>
      <c r="AA327" s="111"/>
    </row>
    <row r="328" spans="15:27" ht="12.75">
      <c r="O328" s="111"/>
      <c r="P328" s="112"/>
      <c r="Q328" s="111"/>
      <c r="R328" s="111"/>
      <c r="S328" s="111"/>
      <c r="T328" s="111"/>
      <c r="U328" s="111"/>
      <c r="V328" s="111"/>
      <c r="W328" s="111"/>
      <c r="X328" s="112"/>
      <c r="Y328" s="111"/>
      <c r="Z328" s="111"/>
      <c r="AA328" s="111"/>
    </row>
    <row r="329" spans="15:27" ht="12.75">
      <c r="O329" s="111"/>
      <c r="P329" s="112"/>
      <c r="Q329" s="111"/>
      <c r="R329" s="111"/>
      <c r="S329" s="111"/>
      <c r="T329" s="111"/>
      <c r="U329" s="111"/>
      <c r="V329" s="111"/>
      <c r="W329" s="111"/>
      <c r="X329" s="112"/>
      <c r="Y329" s="111"/>
      <c r="Z329" s="111"/>
      <c r="AA329" s="111"/>
    </row>
    <row r="330" spans="15:27" ht="12.75">
      <c r="O330" s="111"/>
      <c r="P330" s="112"/>
      <c r="Q330" s="111"/>
      <c r="R330" s="111"/>
      <c r="S330" s="111"/>
      <c r="T330" s="111"/>
      <c r="U330" s="111"/>
      <c r="V330" s="111"/>
      <c r="W330" s="111"/>
      <c r="X330" s="112"/>
      <c r="Y330" s="111"/>
      <c r="Z330" s="111"/>
      <c r="AA330" s="111"/>
    </row>
  </sheetData>
  <sheetProtection password="8205" sheet="1" objects="1" scenarios="1" selectLockedCells="1"/>
  <conditionalFormatting sqref="Q4:Q34">
    <cfRule type="cellIs" priority="1" dxfId="12" operator="equal" stopIfTrue="1">
      <formula>O4-K4+J4</formula>
    </cfRule>
    <cfRule type="cellIs" priority="2" dxfId="10" operator="equal" stopIfTrue="1">
      <formula>K4-O4-J4</formula>
    </cfRule>
    <cfRule type="cellIs" priority="3" dxfId="10" operator="equal" stopIfTrue="1">
      <formula>"10:45"-O4-J4</formula>
    </cfRule>
  </conditionalFormatting>
  <conditionalFormatting sqref="M2:N2 M4:N34">
    <cfRule type="cellIs" priority="4" dxfId="6" operator="equal" stopIfTrue="1">
      <formula>0</formula>
    </cfRule>
    <cfRule type="cellIs" priority="5" dxfId="5" operator="lessThan" stopIfTrue="1">
      <formula>0</formula>
    </cfRule>
    <cfRule type="cellIs" priority="6" dxfId="4" operator="greaterThan" stopIfTrue="1">
      <formula>0</formula>
    </cfRule>
  </conditionalFormatting>
  <conditionalFormatting sqref="L4:L34">
    <cfRule type="cellIs" priority="7" dxfId="6" operator="between" stopIfTrue="1">
      <formula>0.00068287037037037</formula>
      <formula>-"0:00:59"</formula>
    </cfRule>
    <cfRule type="cellIs" priority="8" dxfId="5" operator="lessThan" stopIfTrue="1">
      <formula>0</formula>
    </cfRule>
    <cfRule type="cellIs" priority="9" dxfId="4" operator="greaterThan" stopIfTrue="1">
      <formula>0</formula>
    </cfRule>
  </conditionalFormatting>
  <conditionalFormatting sqref="C4:C34">
    <cfRule type="cellIs" priority="10" dxfId="2" operator="equal" stopIfTrue="1">
      <formula>"Samstag"</formula>
    </cfRule>
    <cfRule type="cellIs" priority="11" dxfId="2" operator="equal" stopIfTrue="1">
      <formula>"Sonntag"</formula>
    </cfRule>
  </conditionalFormatting>
  <conditionalFormatting sqref="K4:K34">
    <cfRule type="cellIs" priority="25" dxfId="1" operator="greaterThan" stopIfTrue="1">
      <formula>($G$51+$I$51)+1-1</formula>
    </cfRule>
    <cfRule type="cellIs" priority="26" dxfId="0" operator="lessThan" stopIfTrue="1">
      <formula>$G$50</formula>
    </cfRule>
  </conditionalFormatting>
  <dataValidations count="2">
    <dataValidation type="time" allowBlank="1" showInputMessage="1" showErrorMessage="1" errorTitle="Falsche Eingabe" error="Hier dürfen nur Uhrzeiten zwischen 0:00 und 23:59 Uhr eingegeben werden.&#10;Als Trennzeichen ist der Doppelpunkt zu verwenden!" sqref="D4:E34">
      <formula1>0</formula1>
      <formula2>0.9993055555555556</formula2>
    </dataValidation>
    <dataValidation type="list" allowBlank="1" showInputMessage="1" showErrorMessage="1" sqref="B4">
      <formula1>$AA$4:$AA$162</formula1>
    </dataValidation>
  </dataValidations>
  <printOptions/>
  <pageMargins left="0.58" right="0.3" top="0.69" bottom="0.74" header="0.4921259845" footer="0.4921259845"/>
  <pageSetup horizontalDpi="600" verticalDpi="600" orientation="portrait" paperSize="9" scale="90" r:id="rId2"/>
  <headerFooter alignWithMargins="0">
    <oddFooter>&amp;L&amp;F / &amp;A - &amp;D &amp;T&amp;Cwww.opawilli.de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cp:lastPrinted>2013-12-07T07:12:15Z</cp:lastPrinted>
  <dcterms:created xsi:type="dcterms:W3CDTF">2007-08-14T04:28:22Z</dcterms:created>
  <dcterms:modified xsi:type="dcterms:W3CDTF">2013-12-12T05:32:59Z</dcterms:modified>
  <cp:category/>
  <cp:version/>
  <cp:contentType/>
  <cp:contentStatus/>
</cp:coreProperties>
</file>